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25" yWindow="-135" windowWidth="19440" windowHeight="11460" tabRatio="824"/>
  </bookViews>
  <sheets>
    <sheet name="Приложение 1" sheetId="8" r:id="rId1"/>
    <sheet name="Приложение 2" sheetId="2" r:id="rId2"/>
    <sheet name="приложение 3" sheetId="4" r:id="rId3"/>
    <sheet name="приложение 4" sheetId="3" r:id="rId4"/>
    <sheet name="приложение 5" sheetId="7" r:id="rId5"/>
    <sheet name="приложение 6" sheetId="5" r:id="rId6"/>
    <sheet name="приложение 7" sheetId="6" r:id="rId7"/>
  </sheets>
  <definedNames>
    <definedName name="_xlnm._FilterDatabase" localSheetId="1" hidden="1">'Приложение 2'!$A$10:$AY$10</definedName>
    <definedName name="_xlnm._FilterDatabase" localSheetId="3" hidden="1">'приложение 4'!$A$13:$M$13</definedName>
    <definedName name="_xlnm._FilterDatabase" localSheetId="4" hidden="1">'приложение 5'!$A$17:$L$17</definedName>
    <definedName name="_xlnm.Print_Titles" localSheetId="0">'Приложение 1'!$9:$10</definedName>
    <definedName name="_xlnm.Print_Titles" localSheetId="1">'Приложение 2'!$9:$10</definedName>
    <definedName name="_xlnm.Print_Titles" localSheetId="2">'приложение 3'!$11:$11</definedName>
    <definedName name="_xlnm.Print_Titles" localSheetId="3">'приложение 4'!$12:$12</definedName>
    <definedName name="_xlnm.Print_Titles" localSheetId="5">'приложение 6'!$10:$13</definedName>
    <definedName name="_xlnm.Print_Area" localSheetId="0">'Приложение 1'!$A$1:$T$199</definedName>
    <definedName name="_xlnm.Print_Area" localSheetId="2">'приложение 3'!$A$1:$Q$55</definedName>
    <definedName name="_xlnm.Print_Area" localSheetId="4">'приложение 5'!$A$1:$S$680</definedName>
  </definedNames>
  <calcPr calcId="145621" iterate="1"/>
</workbook>
</file>

<file path=xl/calcChain.xml><?xml version="1.0" encoding="utf-8"?>
<calcChain xmlns="http://schemas.openxmlformats.org/spreadsheetml/2006/main">
  <c r="L24" i="5" l="1"/>
  <c r="K23" i="5"/>
  <c r="K22" i="5" s="1"/>
  <c r="K21" i="5" s="1"/>
  <c r="K16" i="5" s="1"/>
  <c r="K15" i="5" s="1"/>
  <c r="K14" i="5" s="1"/>
  <c r="J23" i="5"/>
  <c r="L23" i="5" s="1"/>
  <c r="J22" i="5"/>
  <c r="L22" i="5" s="1"/>
  <c r="L20" i="5"/>
  <c r="K19" i="5"/>
  <c r="K18" i="5" s="1"/>
  <c r="K17" i="5" s="1"/>
  <c r="J19" i="5"/>
  <c r="L19" i="5" s="1"/>
  <c r="J18" i="5"/>
  <c r="L18" i="5" s="1"/>
  <c r="AG311" i="2"/>
  <c r="AF311" i="2"/>
  <c r="AG309" i="2"/>
  <c r="AG308" i="2"/>
  <c r="AF308" i="2"/>
  <c r="AG307" i="2"/>
  <c r="AF307" i="2"/>
  <c r="AG306" i="2"/>
  <c r="AF306" i="2"/>
  <c r="AY305" i="2"/>
  <c r="AG304" i="2"/>
  <c r="AY304" i="2" s="1"/>
  <c r="AF304" i="2"/>
  <c r="AG303" i="2"/>
  <c r="AF303" i="2"/>
  <c r="AY303" i="2" s="1"/>
  <c r="AG302" i="2"/>
  <c r="AY300" i="2"/>
  <c r="AG299" i="2"/>
  <c r="AY299" i="2" s="1"/>
  <c r="AF299" i="2"/>
  <c r="AY298" i="2"/>
  <c r="AG297" i="2"/>
  <c r="AY297" i="2" s="1"/>
  <c r="AF297" i="2"/>
  <c r="AF296" i="2"/>
  <c r="AF295" i="2" s="1"/>
  <c r="AF294" i="2" s="1"/>
  <c r="AF293" i="2" s="1"/>
  <c r="AF292" i="2" s="1"/>
  <c r="AY291" i="2"/>
  <c r="AG290" i="2"/>
  <c r="AF290" i="2"/>
  <c r="AF289" i="2" s="1"/>
  <c r="AF288" i="2" s="1"/>
  <c r="AF283" i="2" s="1"/>
  <c r="AF282" i="2" s="1"/>
  <c r="AG289" i="2"/>
  <c r="AY289" i="2" s="1"/>
  <c r="AY287" i="2"/>
  <c r="AG286" i="2"/>
  <c r="AY286" i="2" s="1"/>
  <c r="AF286" i="2"/>
  <c r="AG285" i="2"/>
  <c r="AY285" i="2" s="1"/>
  <c r="AF285" i="2"/>
  <c r="AG284" i="2"/>
  <c r="AY284" i="2" s="1"/>
  <c r="AF284" i="2"/>
  <c r="AY281" i="2"/>
  <c r="AG280" i="2"/>
  <c r="AY280" i="2" s="1"/>
  <c r="AF280" i="2"/>
  <c r="AF279" i="2"/>
  <c r="AY278" i="2"/>
  <c r="AG277" i="2"/>
  <c r="AF277" i="2"/>
  <c r="AY277" i="2" s="1"/>
  <c r="AG276" i="2"/>
  <c r="AG271" i="2"/>
  <c r="AG270" i="2"/>
  <c r="AG269" i="2"/>
  <c r="AY268" i="2"/>
  <c r="AG267" i="2"/>
  <c r="AY267" i="2" s="1"/>
  <c r="AF267" i="2"/>
  <c r="AG266" i="2"/>
  <c r="AF266" i="2"/>
  <c r="AY265" i="2"/>
  <c r="AG264" i="2"/>
  <c r="AY264" i="2" s="1"/>
  <c r="AF264" i="2"/>
  <c r="AG263" i="2"/>
  <c r="AY263" i="2" s="1"/>
  <c r="AF263" i="2"/>
  <c r="AY262" i="2"/>
  <c r="AG261" i="2"/>
  <c r="AY261" i="2" s="1"/>
  <c r="AF261" i="2"/>
  <c r="AY260" i="2"/>
  <c r="AG259" i="2"/>
  <c r="AY259" i="2" s="1"/>
  <c r="AF259" i="2"/>
  <c r="AY258" i="2"/>
  <c r="AG257" i="2"/>
  <c r="AY257" i="2" s="1"/>
  <c r="AF257" i="2"/>
  <c r="AF256" i="2"/>
  <c r="AG251" i="2"/>
  <c r="AG250" i="2" s="1"/>
  <c r="AY249" i="2"/>
  <c r="AG248" i="2"/>
  <c r="AY248" i="2" s="1"/>
  <c r="AF248" i="2"/>
  <c r="AY247" i="2"/>
  <c r="AG246" i="2"/>
  <c r="AY246" i="2" s="1"/>
  <c r="AF246" i="2"/>
  <c r="AY245" i="2"/>
  <c r="AG244" i="2"/>
  <c r="AY244" i="2" s="1"/>
  <c r="AF244" i="2"/>
  <c r="AF243" i="2"/>
  <c r="AY242" i="2"/>
  <c r="AG241" i="2"/>
  <c r="AF241" i="2"/>
  <c r="AY241" i="2" s="1"/>
  <c r="AY240" i="2"/>
  <c r="AG239" i="2"/>
  <c r="AF239" i="2"/>
  <c r="AY239" i="2" s="1"/>
  <c r="AY238" i="2"/>
  <c r="AG237" i="2"/>
  <c r="AF237" i="2"/>
  <c r="AY237" i="2" s="1"/>
  <c r="AG236" i="2"/>
  <c r="AY235" i="2"/>
  <c r="AG234" i="2"/>
  <c r="AY234" i="2" s="1"/>
  <c r="AF234" i="2"/>
  <c r="AY233" i="2"/>
  <c r="AG232" i="2"/>
  <c r="AY232" i="2" s="1"/>
  <c r="AF232" i="2"/>
  <c r="AY231" i="2"/>
  <c r="AG230" i="2"/>
  <c r="AY230" i="2" s="1"/>
  <c r="AF230" i="2"/>
  <c r="AF229" i="2"/>
  <c r="AG225" i="2"/>
  <c r="AF225" i="2"/>
  <c r="AG224" i="2"/>
  <c r="AF224" i="2"/>
  <c r="AG223" i="2"/>
  <c r="AF223" i="2"/>
  <c r="AG221" i="2"/>
  <c r="AF221" i="2"/>
  <c r="AG220" i="2"/>
  <c r="AF220" i="2"/>
  <c r="AG219" i="2"/>
  <c r="AF219" i="2"/>
  <c r="AG218" i="2"/>
  <c r="AF218" i="2"/>
  <c r="AY216" i="2"/>
  <c r="AG215" i="2"/>
  <c r="AY215" i="2" s="1"/>
  <c r="AF215" i="2"/>
  <c r="AY214" i="2"/>
  <c r="AG213" i="2"/>
  <c r="AY213" i="2" s="1"/>
  <c r="AF213" i="2"/>
  <c r="AG212" i="2"/>
  <c r="AY212" i="2" s="1"/>
  <c r="AF212" i="2"/>
  <c r="AY211" i="2"/>
  <c r="AG210" i="2"/>
  <c r="AY210" i="2" s="1"/>
  <c r="AF210" i="2"/>
  <c r="AY209" i="2"/>
  <c r="AG208" i="2"/>
  <c r="AY208" i="2" s="1"/>
  <c r="AF208" i="2"/>
  <c r="AG207" i="2"/>
  <c r="AY207" i="2" s="1"/>
  <c r="AF207" i="2"/>
  <c r="AG206" i="2"/>
  <c r="AY206" i="2" s="1"/>
  <c r="AF206" i="2"/>
  <c r="AG205" i="2"/>
  <c r="AF205" i="2"/>
  <c r="AY205" i="2" s="1"/>
  <c r="AY204" i="2"/>
  <c r="AG203" i="2"/>
  <c r="AF203" i="2"/>
  <c r="AF202" i="2" s="1"/>
  <c r="AG202" i="2"/>
  <c r="AY201" i="2"/>
  <c r="AG200" i="2"/>
  <c r="AY200" i="2" s="1"/>
  <c r="AF200" i="2"/>
  <c r="AF199" i="2"/>
  <c r="AF198" i="2" s="1"/>
  <c r="AX197" i="2"/>
  <c r="AW197" i="2"/>
  <c r="AV197" i="2"/>
  <c r="AU197" i="2"/>
  <c r="AT197" i="2"/>
  <c r="AS197" i="2"/>
  <c r="AR197" i="2"/>
  <c r="AQ197" i="2"/>
  <c r="AP197" i="2"/>
  <c r="AO197" i="2"/>
  <c r="AN197" i="2"/>
  <c r="AM197" i="2"/>
  <c r="AL197" i="2"/>
  <c r="AK197" i="2"/>
  <c r="AJ197" i="2"/>
  <c r="AI197" i="2"/>
  <c r="AH197" i="2"/>
  <c r="AG195" i="2"/>
  <c r="AG194" i="2" s="1"/>
  <c r="AY193" i="2"/>
  <c r="AG192" i="2"/>
  <c r="AY192" i="2" s="1"/>
  <c r="AF192" i="2"/>
  <c r="AY191" i="2"/>
  <c r="AG190" i="2"/>
  <c r="AY190" i="2" s="1"/>
  <c r="AF190" i="2"/>
  <c r="AF189" i="2"/>
  <c r="AY188" i="2"/>
  <c r="AG187" i="2"/>
  <c r="AF187" i="2"/>
  <c r="AY187" i="2" s="1"/>
  <c r="AY186" i="2"/>
  <c r="AG185" i="2"/>
  <c r="AF185" i="2"/>
  <c r="AF184" i="2" s="1"/>
  <c r="AG184" i="2"/>
  <c r="AY183" i="2"/>
  <c r="AG182" i="2"/>
  <c r="AY182" i="2" s="1"/>
  <c r="AF182" i="2"/>
  <c r="AY181" i="2"/>
  <c r="AG180" i="2"/>
  <c r="AY180" i="2" s="1"/>
  <c r="AF180" i="2"/>
  <c r="AY179" i="2"/>
  <c r="AG178" i="2"/>
  <c r="AY178" i="2" s="1"/>
  <c r="AF178" i="2"/>
  <c r="AY177" i="2"/>
  <c r="AG176" i="2"/>
  <c r="AY176" i="2" s="1"/>
  <c r="AF176" i="2"/>
  <c r="AF175" i="2"/>
  <c r="AF174" i="2" s="1"/>
  <c r="AF173" i="2" s="1"/>
  <c r="AY172" i="2"/>
  <c r="AG171" i="2"/>
  <c r="AF171" i="2"/>
  <c r="AF170" i="2" s="1"/>
  <c r="AG170" i="2"/>
  <c r="AY170" i="2" s="1"/>
  <c r="AY169" i="2"/>
  <c r="AG168" i="2"/>
  <c r="AY168" i="2" s="1"/>
  <c r="AF168" i="2"/>
  <c r="AY167" i="2"/>
  <c r="AG166" i="2"/>
  <c r="AY166" i="2" s="1"/>
  <c r="AF166" i="2"/>
  <c r="AY165" i="2"/>
  <c r="AG163" i="2"/>
  <c r="AY163" i="2" s="1"/>
  <c r="AF163" i="2"/>
  <c r="AF162" i="2"/>
  <c r="AY161" i="2"/>
  <c r="AG160" i="2"/>
  <c r="AF160" i="2"/>
  <c r="AY160" i="2" s="1"/>
  <c r="AY159" i="2"/>
  <c r="AG158" i="2"/>
  <c r="AF158" i="2"/>
  <c r="AY158" i="2" s="1"/>
  <c r="AG156" i="2"/>
  <c r="AF156" i="2"/>
  <c r="AX155" i="2"/>
  <c r="AW155" i="2"/>
  <c r="AV155" i="2"/>
  <c r="AU155" i="2"/>
  <c r="AT155" i="2"/>
  <c r="AS155" i="2"/>
  <c r="AR155" i="2"/>
  <c r="AQ155" i="2"/>
  <c r="AP155" i="2"/>
  <c r="AO155" i="2"/>
  <c r="AN155" i="2"/>
  <c r="AM155" i="2"/>
  <c r="AL155" i="2"/>
  <c r="AK155" i="2"/>
  <c r="AJ155" i="2"/>
  <c r="AI155" i="2"/>
  <c r="AH155" i="2"/>
  <c r="AG155" i="2"/>
  <c r="AY155" i="2" s="1"/>
  <c r="AF155" i="2"/>
  <c r="AY154" i="2"/>
  <c r="AG153" i="2"/>
  <c r="AY153" i="2" s="1"/>
  <c r="AF153" i="2"/>
  <c r="AF152" i="2"/>
  <c r="AY151" i="2"/>
  <c r="AX150" i="2"/>
  <c r="AW150" i="2"/>
  <c r="AV150" i="2"/>
  <c r="AU150" i="2"/>
  <c r="AT150" i="2"/>
  <c r="AS150" i="2"/>
  <c r="AR150" i="2"/>
  <c r="AQ150" i="2"/>
  <c r="AP150" i="2"/>
  <c r="AO150" i="2"/>
  <c r="AN150" i="2"/>
  <c r="AM150" i="2"/>
  <c r="AL150" i="2"/>
  <c r="AK150" i="2"/>
  <c r="AJ150" i="2"/>
  <c r="AI150" i="2"/>
  <c r="AH150" i="2"/>
  <c r="AG150" i="2"/>
  <c r="AY150" i="2" s="1"/>
  <c r="AF150" i="2"/>
  <c r="AY149" i="2"/>
  <c r="AG148" i="2"/>
  <c r="AY148" i="2" s="1"/>
  <c r="AF148" i="2"/>
  <c r="AY147" i="2"/>
  <c r="AG146" i="2"/>
  <c r="AY146" i="2" s="1"/>
  <c r="AF146" i="2"/>
  <c r="AF145" i="2"/>
  <c r="AF144" i="2" s="1"/>
  <c r="AY143" i="2"/>
  <c r="AG142" i="2"/>
  <c r="AY142" i="2" s="1"/>
  <c r="AF142" i="2"/>
  <c r="AY141" i="2"/>
  <c r="AG140" i="2"/>
  <c r="AY140" i="2" s="1"/>
  <c r="AF140" i="2"/>
  <c r="AF139" i="2"/>
  <c r="AY138" i="2"/>
  <c r="AG137" i="2"/>
  <c r="AF137" i="2"/>
  <c r="AF136" i="2" s="1"/>
  <c r="AF135" i="2" s="1"/>
  <c r="AG136" i="2"/>
  <c r="AY134" i="2"/>
  <c r="AG133" i="2"/>
  <c r="AF133" i="2"/>
  <c r="AY133" i="2" s="1"/>
  <c r="AY132" i="2"/>
  <c r="AG131" i="2"/>
  <c r="AF131" i="2"/>
  <c r="AF130" i="2" s="1"/>
  <c r="AF114" i="2" s="1"/>
  <c r="AG130" i="2"/>
  <c r="AY130" i="2" s="1"/>
  <c r="AY129" i="2"/>
  <c r="AG128" i="2"/>
  <c r="AY128" i="2" s="1"/>
  <c r="AF128" i="2"/>
  <c r="AF127" i="2"/>
  <c r="AG125" i="2"/>
  <c r="AY125" i="2" s="1"/>
  <c r="AF125" i="2"/>
  <c r="AF124" i="2"/>
  <c r="AY123" i="2"/>
  <c r="AG122" i="2"/>
  <c r="AF122" i="2"/>
  <c r="AY122" i="2" s="1"/>
  <c r="AY121" i="2"/>
  <c r="AG120" i="2"/>
  <c r="AF120" i="2"/>
  <c r="AY120" i="2" s="1"/>
  <c r="AY119" i="2"/>
  <c r="AG118" i="2"/>
  <c r="AF118" i="2"/>
  <c r="AY118" i="2" s="1"/>
  <c r="AY117" i="2"/>
  <c r="AG116" i="2"/>
  <c r="AY116" i="2" s="1"/>
  <c r="AF116" i="2"/>
  <c r="AF115" i="2"/>
  <c r="AG112" i="2"/>
  <c r="AG111" i="2"/>
  <c r="AG107" i="2"/>
  <c r="AG106" i="2"/>
  <c r="AG105" i="2" s="1"/>
  <c r="AG104" i="2" s="1"/>
  <c r="AG103" i="2" s="1"/>
  <c r="AG102" i="2" s="1"/>
  <c r="AF102" i="2"/>
  <c r="AG100" i="2"/>
  <c r="AF100" i="2"/>
  <c r="AG99" i="2"/>
  <c r="AF99" i="2"/>
  <c r="AG98" i="2"/>
  <c r="AF98" i="2"/>
  <c r="AY97" i="2"/>
  <c r="AG96" i="2"/>
  <c r="AY96" i="2" s="1"/>
  <c r="AF96" i="2"/>
  <c r="AF95" i="2"/>
  <c r="AY94" i="2"/>
  <c r="AG93" i="2"/>
  <c r="AF93" i="2"/>
  <c r="AY93" i="2" s="1"/>
  <c r="AY92" i="2"/>
  <c r="AG91" i="2"/>
  <c r="AF91" i="2"/>
  <c r="AY91" i="2" s="1"/>
  <c r="AY90" i="2"/>
  <c r="AG89" i="2"/>
  <c r="AF89" i="2"/>
  <c r="AY89" i="2" s="1"/>
  <c r="AY88" i="2"/>
  <c r="AG87" i="2"/>
  <c r="AF87" i="2"/>
  <c r="AY87" i="2" s="1"/>
  <c r="AY86" i="2"/>
  <c r="AG85" i="2"/>
  <c r="AY85" i="2" s="1"/>
  <c r="AF85" i="2"/>
  <c r="AG84" i="2"/>
  <c r="AY84" i="2" s="1"/>
  <c r="AF84" i="2"/>
  <c r="AG83" i="2"/>
  <c r="AY83" i="2" s="1"/>
  <c r="AF83" i="2"/>
  <c r="AY82" i="2"/>
  <c r="AG81" i="2"/>
  <c r="AY81" i="2" s="1"/>
  <c r="AF81" i="2"/>
  <c r="AY80" i="2"/>
  <c r="AG79" i="2"/>
  <c r="AY79" i="2" s="1"/>
  <c r="AF79" i="2"/>
  <c r="AY78" i="2"/>
  <c r="AG77" i="2"/>
  <c r="AY77" i="2" s="1"/>
  <c r="AF77" i="2"/>
  <c r="AY76" i="2"/>
  <c r="AG75" i="2"/>
  <c r="AY75" i="2" s="1"/>
  <c r="AF75" i="2"/>
  <c r="AF74" i="2"/>
  <c r="AF73" i="2" s="1"/>
  <c r="AF63" i="2" s="1"/>
  <c r="AF62" i="2" s="1"/>
  <c r="AY72" i="2"/>
  <c r="AY71" i="2"/>
  <c r="AY70" i="2"/>
  <c r="AY68" i="2"/>
  <c r="AY67" i="2"/>
  <c r="AY66" i="2"/>
  <c r="AG65" i="2"/>
  <c r="AY65" i="2" s="1"/>
  <c r="AF65" i="2"/>
  <c r="AG64" i="2"/>
  <c r="AF64" i="2"/>
  <c r="AY64" i="2" s="1"/>
  <c r="AG60" i="2"/>
  <c r="AF60" i="2"/>
  <c r="AG59" i="2"/>
  <c r="AF59" i="2"/>
  <c r="AG58" i="2"/>
  <c r="AF58" i="2"/>
  <c r="AG57" i="2"/>
  <c r="AF57" i="2"/>
  <c r="AY56" i="2"/>
  <c r="AY55" i="2"/>
  <c r="AG54" i="2"/>
  <c r="AY54" i="2" s="1"/>
  <c r="AF54" i="2"/>
  <c r="AG52" i="2"/>
  <c r="AY52" i="2" s="1"/>
  <c r="AF52" i="2"/>
  <c r="AG51" i="2"/>
  <c r="AY51" i="2" s="1"/>
  <c r="AF51" i="2"/>
  <c r="AG50" i="2"/>
  <c r="AY50" i="2" s="1"/>
  <c r="AF50" i="2"/>
  <c r="AG49" i="2"/>
  <c r="AY49" i="2" s="1"/>
  <c r="AF49" i="2"/>
  <c r="AY48" i="2"/>
  <c r="AG47" i="2"/>
  <c r="AY47" i="2" s="1"/>
  <c r="AF47" i="2"/>
  <c r="AY46" i="2"/>
  <c r="AG45" i="2"/>
  <c r="AY45" i="2" s="1"/>
  <c r="AF45" i="2"/>
  <c r="AY44" i="2"/>
  <c r="AG43" i="2"/>
  <c r="AY43" i="2" s="1"/>
  <c r="AF43" i="2"/>
  <c r="AY42" i="2"/>
  <c r="AG41" i="2"/>
  <c r="AY41" i="2" s="1"/>
  <c r="AF41" i="2"/>
  <c r="AY40" i="2"/>
  <c r="AG39" i="2"/>
  <c r="AY39" i="2" s="1"/>
  <c r="AF39" i="2"/>
  <c r="AF38" i="2"/>
  <c r="AF37" i="2" s="1"/>
  <c r="AF36" i="2" s="1"/>
  <c r="AY35" i="2"/>
  <c r="AG34" i="2"/>
  <c r="AF34" i="2"/>
  <c r="AY34" i="2" s="1"/>
  <c r="AY33" i="2"/>
  <c r="AG32" i="2"/>
  <c r="AF32" i="2"/>
  <c r="AY32" i="2" s="1"/>
  <c r="AG30" i="2"/>
  <c r="AF30" i="2"/>
  <c r="AG28" i="2"/>
  <c r="AF28" i="2"/>
  <c r="AY27" i="2"/>
  <c r="AG26" i="2"/>
  <c r="AF26" i="2"/>
  <c r="AY26" i="2" s="1"/>
  <c r="AY25" i="2"/>
  <c r="AG24" i="2"/>
  <c r="AF24" i="2"/>
  <c r="AY24" i="2" s="1"/>
  <c r="AY23" i="2"/>
  <c r="AG22" i="2"/>
  <c r="AF22" i="2"/>
  <c r="AY22" i="2" s="1"/>
  <c r="AY21" i="2"/>
  <c r="AG20" i="2"/>
  <c r="AF20" i="2"/>
  <c r="AY20" i="2" s="1"/>
  <c r="AY19" i="2"/>
  <c r="AG18" i="2"/>
  <c r="AY18" i="2" s="1"/>
  <c r="AF18" i="2"/>
  <c r="AY17" i="2"/>
  <c r="AG16" i="2"/>
  <c r="AY16" i="2" s="1"/>
  <c r="AF16" i="2"/>
  <c r="AY15" i="2"/>
  <c r="AG14" i="2"/>
  <c r="AY14" i="2" s="1"/>
  <c r="AF14" i="2"/>
  <c r="AG13" i="2"/>
  <c r="AY13" i="2" s="1"/>
  <c r="AF13" i="2"/>
  <c r="AG12" i="2"/>
  <c r="AY12" i="2" s="1"/>
  <c r="AF12" i="2"/>
  <c r="AG11" i="2"/>
  <c r="AF11" i="2"/>
  <c r="T180" i="8"/>
  <c r="T181" i="8"/>
  <c r="S196" i="8"/>
  <c r="R196" i="8"/>
  <c r="S195" i="8"/>
  <c r="R195" i="8"/>
  <c r="S193" i="8"/>
  <c r="R193" i="8"/>
  <c r="S192" i="8"/>
  <c r="R192" i="8"/>
  <c r="S191" i="8"/>
  <c r="R191" i="8"/>
  <c r="T190" i="8"/>
  <c r="S189" i="8"/>
  <c r="R189" i="8"/>
  <c r="T189" i="8" s="1"/>
  <c r="T188" i="8"/>
  <c r="S187" i="8"/>
  <c r="R187" i="8"/>
  <c r="T187" i="8" s="1"/>
  <c r="T186" i="8"/>
  <c r="S185" i="8"/>
  <c r="R185" i="8"/>
  <c r="T185" i="8" s="1"/>
  <c r="T184" i="8"/>
  <c r="S183" i="8"/>
  <c r="R183" i="8"/>
  <c r="T183" i="8" s="1"/>
  <c r="S182" i="8"/>
  <c r="S180" i="8"/>
  <c r="R180" i="8"/>
  <c r="T179" i="8"/>
  <c r="S178" i="8"/>
  <c r="T178" i="8" s="1"/>
  <c r="R178" i="8"/>
  <c r="T177" i="8"/>
  <c r="S176" i="8"/>
  <c r="T176" i="8" s="1"/>
  <c r="R176" i="8"/>
  <c r="T175" i="8"/>
  <c r="S174" i="8"/>
  <c r="T174" i="8" s="1"/>
  <c r="R174" i="8"/>
  <c r="R173" i="8"/>
  <c r="T172" i="8"/>
  <c r="S171" i="8"/>
  <c r="R171" i="8"/>
  <c r="T171" i="8" s="1"/>
  <c r="T170" i="8"/>
  <c r="S169" i="8"/>
  <c r="R169" i="8"/>
  <c r="T169" i="8" s="1"/>
  <c r="T168" i="8"/>
  <c r="S167" i="8"/>
  <c r="R167" i="8"/>
  <c r="T167" i="8" s="1"/>
  <c r="T166" i="8"/>
  <c r="S165" i="8"/>
  <c r="R165" i="8"/>
  <c r="T165" i="8" s="1"/>
  <c r="T164" i="8"/>
  <c r="S163" i="8"/>
  <c r="R163" i="8"/>
  <c r="T163" i="8" s="1"/>
  <c r="T162" i="8"/>
  <c r="S161" i="8"/>
  <c r="R161" i="8"/>
  <c r="T161" i="8" s="1"/>
  <c r="T160" i="8"/>
  <c r="S159" i="8"/>
  <c r="R159" i="8"/>
  <c r="T159" i="8" s="1"/>
  <c r="S158" i="8"/>
  <c r="T157" i="8"/>
  <c r="S156" i="8"/>
  <c r="T156" i="8" s="1"/>
  <c r="R156" i="8"/>
  <c r="T155" i="8"/>
  <c r="S154" i="8"/>
  <c r="T154" i="8" s="1"/>
  <c r="R154" i="8"/>
  <c r="T153" i="8"/>
  <c r="S152" i="8"/>
  <c r="T152" i="8" s="1"/>
  <c r="R152" i="8"/>
  <c r="R151" i="8"/>
  <c r="T148" i="8"/>
  <c r="S147" i="8"/>
  <c r="R147" i="8"/>
  <c r="T147" i="8" s="1"/>
  <c r="T146" i="8"/>
  <c r="S145" i="8"/>
  <c r="R145" i="8"/>
  <c r="T145" i="8" s="1"/>
  <c r="S144" i="8"/>
  <c r="T143" i="8"/>
  <c r="S142" i="8"/>
  <c r="T142" i="8" s="1"/>
  <c r="R142" i="8"/>
  <c r="T141" i="8"/>
  <c r="S140" i="8"/>
  <c r="T140" i="8" s="1"/>
  <c r="R140" i="8"/>
  <c r="T139" i="8"/>
  <c r="S138" i="8"/>
  <c r="T138" i="8" s="1"/>
  <c r="R138" i="8"/>
  <c r="T137" i="8"/>
  <c r="S135" i="8"/>
  <c r="T135" i="8" s="1"/>
  <c r="R135" i="8"/>
  <c r="R134" i="8"/>
  <c r="T133" i="8"/>
  <c r="S132" i="8"/>
  <c r="T132" i="8" s="1"/>
  <c r="R132" i="8"/>
  <c r="T131" i="8"/>
  <c r="S130" i="8"/>
  <c r="T130" i="8" s="1"/>
  <c r="R130" i="8"/>
  <c r="S128" i="8"/>
  <c r="R128" i="8"/>
  <c r="S127" i="8"/>
  <c r="T127" i="8" s="1"/>
  <c r="R127" i="8"/>
  <c r="T126" i="8"/>
  <c r="S125" i="8"/>
  <c r="T125" i="8" s="1"/>
  <c r="R125" i="8"/>
  <c r="T124" i="8"/>
  <c r="S123" i="8"/>
  <c r="T123" i="8" s="1"/>
  <c r="R123" i="8"/>
  <c r="T122" i="8"/>
  <c r="S121" i="8"/>
  <c r="T121" i="8" s="1"/>
  <c r="R121" i="8"/>
  <c r="S119" i="8"/>
  <c r="R119" i="8"/>
  <c r="T118" i="8"/>
  <c r="S117" i="8"/>
  <c r="T117" i="8" s="1"/>
  <c r="R117" i="8"/>
  <c r="T116" i="8"/>
  <c r="S115" i="8"/>
  <c r="T115" i="8" s="1"/>
  <c r="R115" i="8"/>
  <c r="T114" i="8"/>
  <c r="S113" i="8"/>
  <c r="T113" i="8" s="1"/>
  <c r="R113" i="8"/>
  <c r="T112" i="8"/>
  <c r="S111" i="8"/>
  <c r="T111" i="8" s="1"/>
  <c r="R111" i="8"/>
  <c r="T110" i="8"/>
  <c r="S109" i="8"/>
  <c r="T109" i="8" s="1"/>
  <c r="R109" i="8"/>
  <c r="T108" i="8"/>
  <c r="S107" i="8"/>
  <c r="T107" i="8" s="1"/>
  <c r="R107" i="8"/>
  <c r="T106" i="8"/>
  <c r="S105" i="8"/>
  <c r="T105" i="8" s="1"/>
  <c r="R105" i="8"/>
  <c r="T104" i="8"/>
  <c r="S103" i="8"/>
  <c r="T103" i="8" s="1"/>
  <c r="R103" i="8"/>
  <c r="R102" i="8"/>
  <c r="R101" i="8" s="1"/>
  <c r="T100" i="8"/>
  <c r="S99" i="8"/>
  <c r="T99" i="8" s="1"/>
  <c r="R99" i="8"/>
  <c r="T98" i="8"/>
  <c r="S97" i="8"/>
  <c r="T97" i="8" s="1"/>
  <c r="R97" i="8"/>
  <c r="T96" i="8"/>
  <c r="T95" i="8"/>
  <c r="S94" i="8"/>
  <c r="R94" i="8"/>
  <c r="T94" i="8" s="1"/>
  <c r="S93" i="8"/>
  <c r="S91" i="8"/>
  <c r="R91" i="8"/>
  <c r="R90" i="8" s="1"/>
  <c r="S90" i="8"/>
  <c r="S89" i="8" s="1"/>
  <c r="T88" i="8"/>
  <c r="S87" i="8"/>
  <c r="R87" i="8"/>
  <c r="T87" i="8" s="1"/>
  <c r="T86" i="8"/>
  <c r="S85" i="8"/>
  <c r="R85" i="8"/>
  <c r="T85" i="8" s="1"/>
  <c r="S84" i="8"/>
  <c r="T83" i="8"/>
  <c r="S82" i="8"/>
  <c r="T82" i="8" s="1"/>
  <c r="R82" i="8"/>
  <c r="R81" i="8"/>
  <c r="T79" i="8"/>
  <c r="T78" i="8"/>
  <c r="S77" i="8"/>
  <c r="R77" i="8"/>
  <c r="T77" i="8" s="1"/>
  <c r="T76" i="8"/>
  <c r="S75" i="8"/>
  <c r="R75" i="8"/>
  <c r="T75" i="8" s="1"/>
  <c r="S74" i="8"/>
  <c r="T73" i="8"/>
  <c r="S72" i="8"/>
  <c r="T72" i="8" s="1"/>
  <c r="R72" i="8"/>
  <c r="T71" i="8"/>
  <c r="S70" i="8"/>
  <c r="T70" i="8" s="1"/>
  <c r="R70" i="8"/>
  <c r="R69" i="8"/>
  <c r="T68" i="8"/>
  <c r="S67" i="8"/>
  <c r="R67" i="8"/>
  <c r="T67" i="8" s="1"/>
  <c r="S66" i="8"/>
  <c r="T65" i="8"/>
  <c r="S64" i="8"/>
  <c r="T64" i="8" s="1"/>
  <c r="R64" i="8"/>
  <c r="R63" i="8"/>
  <c r="T62" i="8"/>
  <c r="S61" i="8"/>
  <c r="R61" i="8"/>
  <c r="T61" i="8" s="1"/>
  <c r="T60" i="8"/>
  <c r="S59" i="8"/>
  <c r="R59" i="8"/>
  <c r="T59" i="8" s="1"/>
  <c r="T58" i="8"/>
  <c r="S57" i="8"/>
  <c r="R57" i="8"/>
  <c r="T57" i="8" s="1"/>
  <c r="T56" i="8"/>
  <c r="T55" i="8"/>
  <c r="S54" i="8"/>
  <c r="T54" i="8" s="1"/>
  <c r="R54" i="8"/>
  <c r="R53" i="8"/>
  <c r="S50" i="8"/>
  <c r="R50" i="8"/>
  <c r="S49" i="8"/>
  <c r="R49" i="8"/>
  <c r="S48" i="8"/>
  <c r="R48" i="8"/>
  <c r="S46" i="8"/>
  <c r="R46" i="8"/>
  <c r="T45" i="8"/>
  <c r="S44" i="8"/>
  <c r="T44" i="8" s="1"/>
  <c r="R44" i="8"/>
  <c r="S43" i="8"/>
  <c r="T43" i="8" s="1"/>
  <c r="R43" i="8"/>
  <c r="T42" i="8"/>
  <c r="S41" i="8"/>
  <c r="T41" i="8" s="1"/>
  <c r="R41" i="8"/>
  <c r="T40" i="8"/>
  <c r="S39" i="8"/>
  <c r="T39" i="8" s="1"/>
  <c r="R39" i="8"/>
  <c r="T38" i="8"/>
  <c r="S37" i="8"/>
  <c r="T37" i="8" s="1"/>
  <c r="R37" i="8"/>
  <c r="T36" i="8"/>
  <c r="S35" i="8"/>
  <c r="T35" i="8" s="1"/>
  <c r="R35" i="8"/>
  <c r="T34" i="8"/>
  <c r="S33" i="8"/>
  <c r="T33" i="8" s="1"/>
  <c r="R33" i="8"/>
  <c r="R32" i="8"/>
  <c r="R31" i="8" s="1"/>
  <c r="T30" i="8"/>
  <c r="S29" i="8"/>
  <c r="T29" i="8" s="1"/>
  <c r="R29" i="8"/>
  <c r="T28" i="8"/>
  <c r="S27" i="8"/>
  <c r="T27" i="8" s="1"/>
  <c r="R27" i="8"/>
  <c r="T26" i="8"/>
  <c r="S25" i="8"/>
  <c r="T25" i="8" s="1"/>
  <c r="R25" i="8"/>
  <c r="T24" i="8"/>
  <c r="S23" i="8"/>
  <c r="T23" i="8" s="1"/>
  <c r="R23" i="8"/>
  <c r="R22" i="8"/>
  <c r="R21" i="8" s="1"/>
  <c r="T20" i="8"/>
  <c r="T19" i="8"/>
  <c r="T18" i="8"/>
  <c r="T16" i="8"/>
  <c r="T15" i="8"/>
  <c r="T14" i="8"/>
  <c r="S13" i="8"/>
  <c r="T13" i="8" s="1"/>
  <c r="R13" i="8"/>
  <c r="S12" i="8"/>
  <c r="R12" i="8"/>
  <c r="T12" i="8" s="1"/>
  <c r="J17" i="5" l="1"/>
  <c r="L17" i="5" s="1"/>
  <c r="J21" i="5"/>
  <c r="AF255" i="2"/>
  <c r="AF254" i="2" s="1"/>
  <c r="AF253" i="2" s="1"/>
  <c r="AY266" i="2"/>
  <c r="AF110" i="2"/>
  <c r="AF109" i="2" s="1"/>
  <c r="AY136" i="2"/>
  <c r="AG74" i="2"/>
  <c r="AY131" i="2"/>
  <c r="AY137" i="2"/>
  <c r="AY11" i="2"/>
  <c r="AG38" i="2"/>
  <c r="AG95" i="2"/>
  <c r="AY95" i="2" s="1"/>
  <c r="AG124" i="2"/>
  <c r="AG127" i="2"/>
  <c r="AY127" i="2" s="1"/>
  <c r="AY184" i="2"/>
  <c r="AF197" i="2"/>
  <c r="AY202" i="2"/>
  <c r="AG139" i="2"/>
  <c r="AY139" i="2" s="1"/>
  <c r="AG145" i="2"/>
  <c r="AY171" i="2"/>
  <c r="AY185" i="2"/>
  <c r="AY203" i="2"/>
  <c r="AG229" i="2"/>
  <c r="AF236" i="2"/>
  <c r="AY236" i="2" s="1"/>
  <c r="AG243" i="2"/>
  <c r="AY243" i="2" s="1"/>
  <c r="AG256" i="2"/>
  <c r="AF276" i="2"/>
  <c r="AF275" i="2" s="1"/>
  <c r="AF274" i="2" s="1"/>
  <c r="AF273" i="2" s="1"/>
  <c r="AG279" i="2"/>
  <c r="AY279" i="2" s="1"/>
  <c r="AY290" i="2"/>
  <c r="AG301" i="2"/>
  <c r="AF302" i="2"/>
  <c r="AF301" i="2" s="1"/>
  <c r="AG162" i="2"/>
  <c r="AG175" i="2"/>
  <c r="AG189" i="2"/>
  <c r="AY189" i="2" s="1"/>
  <c r="AG199" i="2"/>
  <c r="AG288" i="2"/>
  <c r="AG296" i="2"/>
  <c r="T93" i="8"/>
  <c r="S53" i="8"/>
  <c r="S63" i="8"/>
  <c r="T63" i="8" s="1"/>
  <c r="R66" i="8"/>
  <c r="R52" i="8" s="1"/>
  <c r="S69" i="8"/>
  <c r="T69" i="8" s="1"/>
  <c r="R74" i="8"/>
  <c r="T74" i="8" s="1"/>
  <c r="S81" i="8"/>
  <c r="R84" i="8"/>
  <c r="R80" i="8" s="1"/>
  <c r="R93" i="8"/>
  <c r="R89" i="8" s="1"/>
  <c r="T89" i="8" s="1"/>
  <c r="S102" i="8"/>
  <c r="S134" i="8"/>
  <c r="T134" i="8" s="1"/>
  <c r="R144" i="8"/>
  <c r="T144" i="8" s="1"/>
  <c r="S151" i="8"/>
  <c r="R158" i="8"/>
  <c r="T158" i="8" s="1"/>
  <c r="S173" i="8"/>
  <c r="T173" i="8" s="1"/>
  <c r="R182" i="8"/>
  <c r="T182" i="8" s="1"/>
  <c r="S22" i="8"/>
  <c r="S32" i="8"/>
  <c r="J16" i="5" l="1"/>
  <c r="L21" i="5"/>
  <c r="AY296" i="2"/>
  <c r="AG295" i="2"/>
  <c r="AY199" i="2"/>
  <c r="AG198" i="2"/>
  <c r="AY256" i="2"/>
  <c r="AG255" i="2"/>
  <c r="AY276" i="2"/>
  <c r="AF228" i="2"/>
  <c r="AF227" i="2" s="1"/>
  <c r="AF217" i="2" s="1"/>
  <c r="AF313" i="2" s="1"/>
  <c r="AG135" i="2"/>
  <c r="AY135" i="2" s="1"/>
  <c r="AY288" i="2"/>
  <c r="AG283" i="2"/>
  <c r="AY162" i="2"/>
  <c r="AG152" i="2"/>
  <c r="AY152" i="2" s="1"/>
  <c r="AY301" i="2"/>
  <c r="AG275" i="2"/>
  <c r="AY229" i="2"/>
  <c r="AG228" i="2"/>
  <c r="AY145" i="2"/>
  <c r="AG144" i="2"/>
  <c r="AY144" i="2" s="1"/>
  <c r="AY302" i="2"/>
  <c r="AY74" i="2"/>
  <c r="AG73" i="2"/>
  <c r="AY175" i="2"/>
  <c r="AG174" i="2"/>
  <c r="AY124" i="2"/>
  <c r="AG115" i="2"/>
  <c r="AY38" i="2"/>
  <c r="AG37" i="2"/>
  <c r="R11" i="8"/>
  <c r="T102" i="8"/>
  <c r="S101" i="8"/>
  <c r="T101" i="8" s="1"/>
  <c r="T53" i="8"/>
  <c r="S52" i="8"/>
  <c r="T52" i="8" s="1"/>
  <c r="T22" i="8"/>
  <c r="S21" i="8"/>
  <c r="T151" i="8"/>
  <c r="S150" i="8"/>
  <c r="T81" i="8"/>
  <c r="S80" i="8"/>
  <c r="T80" i="8" s="1"/>
  <c r="T66" i="8"/>
  <c r="R150" i="8"/>
  <c r="R149" i="8" s="1"/>
  <c r="T84" i="8"/>
  <c r="T32" i="8"/>
  <c r="S31" i="8"/>
  <c r="T31" i="8" s="1"/>
  <c r="L16" i="5" l="1"/>
  <c r="J15" i="5"/>
  <c r="AY228" i="2"/>
  <c r="AG227" i="2"/>
  <c r="AY275" i="2"/>
  <c r="AG274" i="2"/>
  <c r="AY283" i="2"/>
  <c r="AG282" i="2"/>
  <c r="AY282" i="2" s="1"/>
  <c r="AY37" i="2"/>
  <c r="AG36" i="2"/>
  <c r="AY115" i="2"/>
  <c r="AG114" i="2"/>
  <c r="AY174" i="2"/>
  <c r="AG173" i="2"/>
  <c r="AY173" i="2" s="1"/>
  <c r="AY73" i="2"/>
  <c r="AG63" i="2"/>
  <c r="AY255" i="2"/>
  <c r="AG254" i="2"/>
  <c r="AY198" i="2"/>
  <c r="AG197" i="2"/>
  <c r="AY197" i="2" s="1"/>
  <c r="AY295" i="2"/>
  <c r="AG294" i="2"/>
  <c r="T150" i="8"/>
  <c r="S149" i="8"/>
  <c r="T149" i="8" s="1"/>
  <c r="T21" i="8"/>
  <c r="S11" i="8"/>
  <c r="R199" i="8"/>
  <c r="J14" i="5" l="1"/>
  <c r="L14" i="5" s="1"/>
  <c r="L15" i="5"/>
  <c r="AY294" i="2"/>
  <c r="AG293" i="2"/>
  <c r="AY254" i="2"/>
  <c r="AG253" i="2"/>
  <c r="AY253" i="2" s="1"/>
  <c r="AY63" i="2"/>
  <c r="AG62" i="2"/>
  <c r="AY62" i="2" s="1"/>
  <c r="AY114" i="2"/>
  <c r="AG110" i="2"/>
  <c r="AY36" i="2"/>
  <c r="AY274" i="2"/>
  <c r="AG273" i="2"/>
  <c r="AY273" i="2" s="1"/>
  <c r="AY227" i="2"/>
  <c r="AG217" i="2"/>
  <c r="AY217" i="2" s="1"/>
  <c r="T11" i="8"/>
  <c r="S199" i="8"/>
  <c r="T199" i="8" s="1"/>
  <c r="AY110" i="2" l="1"/>
  <c r="AG109" i="2"/>
  <c r="AY293" i="2"/>
  <c r="AG292" i="2"/>
  <c r="AY292" i="2" s="1"/>
  <c r="AY109" i="2" l="1"/>
  <c r="AG313" i="2"/>
  <c r="AY313" i="2" s="1"/>
</calcChain>
</file>

<file path=xl/sharedStrings.xml><?xml version="1.0" encoding="utf-8"?>
<sst xmlns="http://schemas.openxmlformats.org/spreadsheetml/2006/main" count="13633" uniqueCount="1121">
  <si>
    <t>140</t>
  </si>
  <si>
    <t>0000</t>
  </si>
  <si>
    <t>05</t>
  </si>
  <si>
    <t>810</t>
  </si>
  <si>
    <t>00</t>
  </si>
  <si>
    <t>000</t>
  </si>
  <si>
    <t>1.16.00.000</t>
  </si>
  <si>
    <t>ШТРАФЫ, САНКЦИИ, ВОЗМЕЩЕНИЕ УЩЕРБА</t>
  </si>
  <si>
    <t>1.00.00.000</t>
  </si>
  <si>
    <t>НАЛОГОВЫЕ И НЕНАЛОГОВЫЕ ДОХОДЫ</t>
  </si>
  <si>
    <t>807</t>
  </si>
  <si>
    <t>Главное управление лесного хозяйства Омской области</t>
  </si>
  <si>
    <t>430</t>
  </si>
  <si>
    <t>13</t>
  </si>
  <si>
    <t>1.14.06.013</t>
  </si>
  <si>
    <t>611</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</si>
  <si>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</si>
  <si>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1.14.06.010</t>
  </si>
  <si>
    <t>Доходы от продажи земельных участков, государственная собственность на которые не разграничена</t>
  </si>
  <si>
    <t>1.14.06.000</t>
  </si>
  <si>
    <t>Доходы от продажи земельных участков, находящихся в государственной и муниципальной собственности</t>
  </si>
  <si>
    <t>1.14.00.000</t>
  </si>
  <si>
    <t>ДОХОДЫ ОТ ПРОДАЖИ МАТЕРИАЛЬНЫХ И НЕМАТЕРИАЛЬНЫХ АКТИВОВ</t>
  </si>
  <si>
    <t>120</t>
  </si>
  <si>
    <t>1.11.05.013</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</si>
  <si>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</si>
  <si>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10</t>
  </si>
  <si>
    <t>1.11.05.010</t>
  </si>
  <si>
    <t>1.11.05.000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</si>
  <si>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</si>
  <si>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1.11.00.000</t>
  </si>
  <si>
    <t>ДОХОДЫ ОТ ИСПОЛЬЗОВАНИЯ ИМУЩЕСТВА, НАХОДЯЩЕГОСЯ В ГОСУДАРСТВЕННОЙ И МУНИЦИПАЛЬНОЙ СОБСТВЕННОСТИ</t>
  </si>
  <si>
    <t>Администрация Черлакского городского поселения Черлакского муниципального района Омского области</t>
  </si>
  <si>
    <t>507</t>
  </si>
  <si>
    <t>2.02.30.024</t>
  </si>
  <si>
    <t>Субвенции бюджетам муниципальных районов на выполнение передаваемых полномочий субъектов Российской Федерации</t>
  </si>
  <si>
    <t>Субвенции местным бюджетам на выполнение передаваемых полномочий субъектов Российской Федерации</t>
  </si>
  <si>
    <t>2.02.30.000</t>
  </si>
  <si>
    <t>Субвенции бюджетам бюджетной системы Российской Федерации</t>
  </si>
  <si>
    <t>2.02.29.999</t>
  </si>
  <si>
    <t>Прочие субсидии бюджетам муниципальных районов</t>
  </si>
  <si>
    <t>Прочие субсидии</t>
  </si>
  <si>
    <t>2.02.20.000</t>
  </si>
  <si>
    <t>Субсидии бюджетам бюджетной системы Российской Федерации (межбюджетные субсидии)</t>
  </si>
  <si>
    <t>2.02.00.000</t>
  </si>
  <si>
    <t>БЕЗВОЗМЕЗДНЫЕ ПОСТУПЛЕНИЯ ОТ ДРУГИХ БЮДЖЕТОВ БЮДЖЕТНОЙ СИСТЕМЫ РОССИЙСКОЙ ФЕДЕРАЦИИ</t>
  </si>
  <si>
    <t>2.00.00.000</t>
  </si>
  <si>
    <t>БЕЗВОЗМЕЗДНЫЕ ПОСТУПЛЕНИЯ</t>
  </si>
  <si>
    <t>Управление сельского хозяйства и продовольствия администрации Черлакского муниципального района</t>
  </si>
  <si>
    <t>505</t>
  </si>
  <si>
    <t>2.02.49.999</t>
  </si>
  <si>
    <t>Прочие межбюджетные трансферты, передаваемые бюджетам муниципальных районов</t>
  </si>
  <si>
    <t>Прочие межбюджетные трансферты, передаваемые бюджетам</t>
  </si>
  <si>
    <t>2.02.40.000</t>
  </si>
  <si>
    <t>Иные межбюджетные трансферты</t>
  </si>
  <si>
    <t>2.02.15.002</t>
  </si>
  <si>
    <t>Дотации бюджетам муниципальных районов на поддержку мер по обеспечению сбалансированности бюджетов</t>
  </si>
  <si>
    <t>Дотации бюджетам на поддержку мер по обеспечению сбалансированности бюджетов</t>
  </si>
  <si>
    <t>2.02.15.001</t>
  </si>
  <si>
    <t>Дотации бюджетам муниципальных районов на выравнивание бюджетной обеспеченности</t>
  </si>
  <si>
    <t>Дотации на выравнивание бюджетной обеспеченности</t>
  </si>
  <si>
    <t>2.02.10.000</t>
  </si>
  <si>
    <t>Дотации бюджетам бюджетной системы Российской Федерации</t>
  </si>
  <si>
    <t>Комитет финансов и контроля администрации Черлакского муниципального района</t>
  </si>
  <si>
    <t>504</t>
  </si>
  <si>
    <t>2.02.30.029</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</si>
  <si>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</si>
  <si>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</si>
  <si>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130</t>
  </si>
  <si>
    <t>1.13.02.995</t>
  </si>
  <si>
    <t>Прочие доходы от компенсации затрат бюджетов муниципальных районов</t>
  </si>
  <si>
    <t>1.13.02.990</t>
  </si>
  <si>
    <t>Прочие доходы от компенсации затрат государства</t>
  </si>
  <si>
    <t>1.13.02.000</t>
  </si>
  <si>
    <t>Доходы от компенсации затрат государства</t>
  </si>
  <si>
    <t>1.13.00.000</t>
  </si>
  <si>
    <t>Комитет по образованию администрации Черлакского муниципального района</t>
  </si>
  <si>
    <t>2.02.40.014</t>
  </si>
  <si>
    <t>503</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</si>
  <si>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</si>
  <si>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</si>
  <si>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2.02.25.519</t>
  </si>
  <si>
    <t>Комитет по культуре и молодежной политике администрации Черлакского муниципального района</t>
  </si>
  <si>
    <t>502</t>
  </si>
  <si>
    <t>2.02.30.027</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</si>
  <si>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</si>
  <si>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Субвенции бюджетам на содержание ребенка в семье опекуна и приемной семье, а также вознаграждение, причитающееся приемному родителю</t>
  </si>
  <si>
    <t>1.14.06.025</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</si>
  <si>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</si>
  <si>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1.14.06.020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</si>
  <si>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</si>
  <si>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</si>
  <si>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410</t>
  </si>
  <si>
    <t>1.11.05.025</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</si>
  <si>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</si>
  <si>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</si>
  <si>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</si>
  <si>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</si>
  <si>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110</t>
  </si>
  <si>
    <t>01</t>
  </si>
  <si>
    <t>1.08.00.000</t>
  </si>
  <si>
    <t>ГОСУДАРСТВЕННАЯ ПОШЛИНА</t>
  </si>
  <si>
    <t>Администрация Черлакского муниципального района</t>
  </si>
  <si>
    <t>188</t>
  </si>
  <si>
    <t>182</t>
  </si>
  <si>
    <t>1.09.00.000</t>
  </si>
  <si>
    <t>ЗАДОЛЖЕННОСТЬ И ПЕРЕРАСЧЕТЫ ПО ОТМЕНЕННЫМ НАЛОГАМ, СБОРАМ И ИНЫМ ОБЯЗАТЕЛЬНЫМ ПЛАТЕЖАМ</t>
  </si>
  <si>
    <t>1.08.03.010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</si>
  <si>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</si>
  <si>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1.08.03.000</t>
  </si>
  <si>
    <t>Государственная пошлина по делам, рассматриваемым в судах общей юрисдикции, мировыми судьями</t>
  </si>
  <si>
    <t>02</t>
  </si>
  <si>
    <t>1.05.04.020</t>
  </si>
  <si>
    <t>Налог, взимаемый в связи с применением патентной системы налогообложения, зачисляемый в бюджеты муниципальных районов</t>
  </si>
  <si>
    <t>1.05.04.000</t>
  </si>
  <si>
    <t>Налог, взимаемый в связи с применением патентной системы налогообложения</t>
  </si>
  <si>
    <t>1.05.03.010</t>
  </si>
  <si>
    <t>Единый сельскохозяйственный налог</t>
  </si>
  <si>
    <t>1.05.03.000</t>
  </si>
  <si>
    <t>1.05.02.010</t>
  </si>
  <si>
    <t>Единый налог на вмененный доход для отдельных видов деятельности</t>
  </si>
  <si>
    <t>1.05.02.000</t>
  </si>
  <si>
    <t>1.05.00.000</t>
  </si>
  <si>
    <t>НАЛОГИ НА СОВОКУПНЫЙ ДОХОД</t>
  </si>
  <si>
    <t>1.01.02.030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</si>
  <si>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</si>
  <si>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</si>
  <si>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</si>
  <si>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1.01.02.010</t>
  </si>
  <si>
    <t>1.01.02.000</t>
  </si>
  <si>
    <t>Налог на доходы физических лиц</t>
  </si>
  <si>
    <t>1.01.00.000</t>
  </si>
  <si>
    <t>НАЛОГИ НА ПРИБЫЛЬ, ДОХОДЫ</t>
  </si>
  <si>
    <t>1.03.02.260</t>
  </si>
  <si>
    <t>100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</si>
  <si>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</si>
  <si>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</si>
  <si>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</si>
  <si>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</si>
  <si>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</si>
  <si>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</si>
  <si>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</si>
  <si>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1.03.02.000</t>
  </si>
  <si>
    <t>Акцизы по подакцизным товарам (продукции), производимым на территории Российской Федерации</t>
  </si>
  <si>
    <t>1.03.00.000</t>
  </si>
  <si>
    <t>НАЛОГИ НА ТОВАРЫ (РАБОТЫ, УСЛУГИ), РЕАЛИЗУЕМЫЕ НА ТЕРРИТОРИИ РОССИЙСКОЙ ФЕДЕРАЦИИ</t>
  </si>
  <si>
    <t>048</t>
  </si>
  <si>
    <t>1.12.01.040</t>
  </si>
  <si>
    <t>Плата за размещение отходов производства и потребления</t>
  </si>
  <si>
    <t>1.12.01.010</t>
  </si>
  <si>
    <t>Плата за выбросы загрязняющих веществ в атмосферный воздух стационарными объектами</t>
  </si>
  <si>
    <t>1.12.01.000</t>
  </si>
  <si>
    <t>Плата за негативное воздействие на окружающую среду</t>
  </si>
  <si>
    <t>1.12.00.000</t>
  </si>
  <si>
    <t>ПЛАТЕЖИ ПРИ ПОЛЬЗОВАНИИ ПРИРОДНЫМИ РЕСУРСАМИ</t>
  </si>
  <si>
    <t>% исп. тек.пл.</t>
  </si>
  <si>
    <t>Отстаток по тек.месяц</t>
  </si>
  <si>
    <t>Декабрь</t>
  </si>
  <si>
    <t>Ноябрь</t>
  </si>
  <si>
    <t>Октябрь</t>
  </si>
  <si>
    <t>Сентябрь</t>
  </si>
  <si>
    <t>Август</t>
  </si>
  <si>
    <t>Июль</t>
  </si>
  <si>
    <t>Июнь</t>
  </si>
  <si>
    <t>Май</t>
  </si>
  <si>
    <t>Апрель</t>
  </si>
  <si>
    <t>Март</t>
  </si>
  <si>
    <t>Февраль</t>
  </si>
  <si>
    <t>Январь</t>
  </si>
  <si>
    <t>Квартал IV</t>
  </si>
  <si>
    <t>Квартал III</t>
  </si>
  <si>
    <t>Квартал II</t>
  </si>
  <si>
    <t>Квартал I</t>
  </si>
  <si>
    <t>Дата принятия</t>
  </si>
  <si>
    <t>Вид дохода</t>
  </si>
  <si>
    <t>КА</t>
  </si>
  <si>
    <t>Тип средств</t>
  </si>
  <si>
    <t/>
  </si>
  <si>
    <t>№ п/п</t>
  </si>
  <si>
    <t>Наименование кодов классификации доходов районного бюджета</t>
  </si>
  <si>
    <t>Главный администратор доходов районного бюджета</t>
  </si>
  <si>
    <t>Подвид доходов</t>
  </si>
  <si>
    <t>Исполнено, рублей</t>
  </si>
  <si>
    <t>2</t>
  </si>
  <si>
    <t>3</t>
  </si>
  <si>
    <t>4</t>
  </si>
  <si>
    <t>5</t>
  </si>
  <si>
    <t>6</t>
  </si>
  <si>
    <t>7</t>
  </si>
  <si>
    <t>8</t>
  </si>
  <si>
    <t>11</t>
  </si>
  <si>
    <t>12</t>
  </si>
  <si>
    <t>14</t>
  </si>
  <si>
    <t>15</t>
  </si>
  <si>
    <t>16</t>
  </si>
  <si>
    <t>19</t>
  </si>
  <si>
    <t>20</t>
  </si>
  <si>
    <t>Исполнено</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</si>
  <si>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</si>
  <si>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</si>
  <si>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</si>
  <si>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</si>
  <si>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Сельское хозяйство и рыболовство</t>
  </si>
  <si>
    <t>Транспорт</t>
  </si>
  <si>
    <t>Дорожное хозяйство (дорожные фонды)</t>
  </si>
  <si>
    <t>Другие вопросы в области национальной экономики</t>
  </si>
  <si>
    <t>Жилищное хозяйство</t>
  </si>
  <si>
    <t>Коммунальное хозяйство</t>
  </si>
  <si>
    <t>Благоустройство</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</si>
  <si>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</si>
  <si>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</si>
  <si>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</si>
  <si>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</si>
  <si>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</si>
  <si>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</si>
  <si>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</si>
  <si>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Пенсионное обеспечение</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</si>
  <si>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</si>
  <si>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</si>
  <si>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</si>
  <si>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</si>
  <si>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</si>
  <si>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Подпрограмма "Повышение эффективности муниципального управления"</t>
  </si>
  <si>
    <t>Функционирование органов местного самоуправления</t>
  </si>
  <si>
    <t>07</t>
  </si>
  <si>
    <t>19980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</si>
  <si>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</si>
  <si>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</si>
  <si>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</si>
  <si>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</si>
  <si>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240</t>
  </si>
  <si>
    <t>Иные бюджетные ассигнования</t>
  </si>
  <si>
    <t>Уплата налогов, сборов и иных платежей</t>
  </si>
  <si>
    <t>850</t>
  </si>
  <si>
    <t>19990</t>
  </si>
  <si>
    <t>10030</t>
  </si>
  <si>
    <t>10870</t>
  </si>
  <si>
    <t>Исполнение судебных актов</t>
  </si>
  <si>
    <t>830</t>
  </si>
  <si>
    <t>Выполнение других обязательств органов местного самоуправления</t>
  </si>
  <si>
    <t>Осуществление градостроительной деятельности в поселениях Черлакского муниципального района</t>
  </si>
  <si>
    <t>20120</t>
  </si>
  <si>
    <t>Осуществление государственного полномочия по созданию административных комиссий, в том числе обеспечению их деятельности</t>
  </si>
  <si>
    <t>70820</t>
  </si>
  <si>
    <t>Подпрограмма "Профилактика правонарушений, участие в обеспечении общественной и личной безопасности, снижение рисков и смягчение последствий чрезвычайных ситуаций"</t>
  </si>
  <si>
    <t>24</t>
  </si>
  <si>
    <t>10010</t>
  </si>
  <si>
    <t>Подпрограмма "Организация транспортного обслуживания населения и обеспечение устойчивого, надежного, безопасного функционирования пассажирского транспорта"</t>
  </si>
  <si>
    <t>Поддержка пассажирского транспорта в Черлакском муниципальном районе в целях обеспечения доступности перевозки пассажиров</t>
  </si>
  <si>
    <t>70840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</si>
  <si>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</si>
  <si>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S0840</t>
  </si>
  <si>
    <t>Реконструкция и строительство автомобильных дорог местного значения</t>
  </si>
  <si>
    <t>Капитальные вложения в объекты государственной (муниципальной) собственности</t>
  </si>
  <si>
    <t>Другие расходы по содержанию муниципальных дорог</t>
  </si>
  <si>
    <t>Формирование земельных участков и их предпродажная подготовка в целях предоставления по результатам проведения торгов</t>
  </si>
  <si>
    <t>10020</t>
  </si>
  <si>
    <t>Межбюджетные трансферты</t>
  </si>
  <si>
    <t>540</t>
  </si>
  <si>
    <t>25</t>
  </si>
  <si>
    <t>1</t>
  </si>
  <si>
    <t>76</t>
  </si>
  <si>
    <t>Подпрограмма "Развитие культуры и туризма"</t>
  </si>
  <si>
    <t>Социальное обеспечение и иные выплаты населению</t>
  </si>
  <si>
    <t>Социальные выплаты гражданам, кроме публичных нормативных социальных выплат</t>
  </si>
  <si>
    <t>320</t>
  </si>
  <si>
    <t>10040</t>
  </si>
  <si>
    <t>Публичные нормативные социальные выплаты гражданам</t>
  </si>
  <si>
    <t>310</t>
  </si>
  <si>
    <t>Социальная поддержка семей, инвалидов и граждан проживающих в Черлакском муниципальном районе</t>
  </si>
  <si>
    <t>79970</t>
  </si>
  <si>
    <t>70290</t>
  </si>
  <si>
    <t>Предоставление приемным семьям мер социальной поддержки</t>
  </si>
  <si>
    <t>70330</t>
  </si>
  <si>
    <t>71250</t>
  </si>
  <si>
    <t>Осуществление государственного полномочия по организации и осуществлению деятельности по опеке и попечительству над несовершеннолетними</t>
  </si>
  <si>
    <t>70010</t>
  </si>
  <si>
    <t>Осуществление государственного полномочия по организации и обеспечению деятельности муниципальных комиссий по делам несовершеннолетних</t>
  </si>
  <si>
    <t>71210</t>
  </si>
  <si>
    <t>Предоставление субсидий бюджетным, автономным учреждениям и иным некоммерческим организациям</t>
  </si>
  <si>
    <t>630</t>
  </si>
  <si>
    <t>Поддержка социально ориентированных некоммерческих организаций, осуществляющих деятельность на территории Черлакского муниципального района</t>
  </si>
  <si>
    <t>Субсидии бюджетным учреждениям</t>
  </si>
  <si>
    <t>610</t>
  </si>
  <si>
    <t>72</t>
  </si>
  <si>
    <t>73</t>
  </si>
  <si>
    <t>Прочие расходы направленные на укрепление материально-технической базы учреждений дополнительного образования культуры</t>
  </si>
  <si>
    <t>Подпрограмма "Молодежная политика"</t>
  </si>
  <si>
    <t>50</t>
  </si>
  <si>
    <t>Мероприятия направленные на формирование гражданского самосознания детей и молодежи</t>
  </si>
  <si>
    <t>52</t>
  </si>
  <si>
    <t>Мероприятия по поддержки детских и молодежных инициатив</t>
  </si>
  <si>
    <t>Стипендии</t>
  </si>
  <si>
    <t>340</t>
  </si>
  <si>
    <t>Премии и гранты</t>
  </si>
  <si>
    <t>350</t>
  </si>
  <si>
    <t>54</t>
  </si>
  <si>
    <t>Мероприятия молодежной политики по развитию кадрового потенциала и поддержке молодых специалистов</t>
  </si>
  <si>
    <t>55</t>
  </si>
  <si>
    <t>Подпрограмма "Организация отдыха, оздоровления и занятости несовершеннолетних"</t>
  </si>
  <si>
    <t>Организация оздоровления несовершеннолетних</t>
  </si>
  <si>
    <t>30</t>
  </si>
  <si>
    <t>70780</t>
  </si>
  <si>
    <t>S0780</t>
  </si>
  <si>
    <t>31</t>
  </si>
  <si>
    <t>Организация отдыха, занятости и досуга</t>
  </si>
  <si>
    <t>32</t>
  </si>
  <si>
    <t>Прочие мероприятия по организации отдыха, занятости и досуга</t>
  </si>
  <si>
    <t>Обеспечение развития библиотечно-информационных услуг на территории Черлакского муниципального района</t>
  </si>
  <si>
    <t>80</t>
  </si>
  <si>
    <t>10990</t>
  </si>
  <si>
    <t>Обеспечение деятельности библиотечного обслуживания населения</t>
  </si>
  <si>
    <t>81</t>
  </si>
  <si>
    <t>Создание условий для гарантированного удовлетворения потребности населения района в услугах по обеспечению доступа к информационным, библиотечным ресурсам и повышения качества оказываемых услуг</t>
  </si>
  <si>
    <t>Укрепление материально-технической базы</t>
  </si>
  <si>
    <t>82</t>
  </si>
  <si>
    <t>Прочие расходы по укреплению материально-технической базы муниципальных библиотек</t>
  </si>
  <si>
    <t>Обеспечение деятельности муниципальных музеев</t>
  </si>
  <si>
    <t>84</t>
  </si>
  <si>
    <t>Создание условий для обеспечения обслуживания и доступа населения к музейным предметам и коллекциям</t>
  </si>
  <si>
    <t>Укрепление материально-технической базы музея</t>
  </si>
  <si>
    <t>85</t>
  </si>
  <si>
    <t>Проведение мероприятий по поддержке традиционной народной культуры, художественных ремесел, самодеятельного художественного творчества, организация досуга населения</t>
  </si>
  <si>
    <t>86</t>
  </si>
  <si>
    <t>Прочие мероприятия развития самодеятельного художественного творчества и досуга населения</t>
  </si>
  <si>
    <t>87</t>
  </si>
  <si>
    <t>Повышение доступности и качества культурных услуг клубным учреждением</t>
  </si>
  <si>
    <t>89</t>
  </si>
  <si>
    <t>Прочие расходы в области финансово-хозяйственной деятельности</t>
  </si>
  <si>
    <t>Подпрограмма "Развитие физической культуры и спорта"</t>
  </si>
  <si>
    <t>61</t>
  </si>
  <si>
    <t>62</t>
  </si>
  <si>
    <t>70</t>
  </si>
  <si>
    <t>Создание условий для обеспечения образовательного процесса в дошкольных учреждениях</t>
  </si>
  <si>
    <t>Осуществление государственных гарантий прав граждан на получение общедоступного и бесплатного образования в дошкольных образовательных учреждениях Черлакского муниципального района</t>
  </si>
  <si>
    <t>70080</t>
  </si>
  <si>
    <t>Развитие материально-технической базы дошкольных образовательных учреждений</t>
  </si>
  <si>
    <t>71</t>
  </si>
  <si>
    <t>Создание условий для обеспечения государственных гарантий прав граждан на получение общедоступного и бесплатного общего образования</t>
  </si>
  <si>
    <t>Создание условий для обеспечения образовательного процесса учреждений общего образования</t>
  </si>
  <si>
    <t>Осуществление государственных гарантий прав граждан на получение общедоступного и бесплатного образования в общеобразовательных учреждениях Черлакского муниципального района</t>
  </si>
  <si>
    <t>70150</t>
  </si>
  <si>
    <t>S0150</t>
  </si>
  <si>
    <t>Развитие материально-технической базы общеобразовательных учреждений</t>
  </si>
  <si>
    <t>74</t>
  </si>
  <si>
    <t>Создание условий для информационно-методического, финансово-экономического и хозяйственного обслуживания муниципальных образовательных учреждений</t>
  </si>
  <si>
    <t>77</t>
  </si>
  <si>
    <t>Создание условий для гарантированного удовлетворения потребности населения района в бесплатном дополнительном образовании</t>
  </si>
  <si>
    <t>75</t>
  </si>
  <si>
    <t>Расходы местного бюджета на дополнительное образование</t>
  </si>
  <si>
    <t>Расходы местного бюджета по организации оздоровления несовершеннолетних</t>
  </si>
  <si>
    <t>Расходы в сфере информационно-методического, финансово-экономического и хозяйственного обеспечения учреждений образования</t>
  </si>
  <si>
    <t>Работа с одаренными детьми</t>
  </si>
  <si>
    <t>78</t>
  </si>
  <si>
    <t>Мероприятия по работе с одаренными детьми</t>
  </si>
  <si>
    <t>19900</t>
  </si>
  <si>
    <t>Компенсация родительской платы, взимаемой за присмотр и уход за детьми, посещающими образовательные организации, реализующие образовательную программу дошкольного образования</t>
  </si>
  <si>
    <t>70110</t>
  </si>
  <si>
    <t>26</t>
  </si>
  <si>
    <t>18150</t>
  </si>
  <si>
    <t>70550</t>
  </si>
  <si>
    <t>S0550</t>
  </si>
  <si>
    <t>Обеспечение экологической безопасности при обращении с отходами производства и потребления</t>
  </si>
  <si>
    <t>18110</t>
  </si>
  <si>
    <t>Доплаты к пенсиям муниципальных служащих</t>
  </si>
  <si>
    <t>Выполнение государственных полномочий по расчету и предоставлению дотаций бюджетам поселений на выравнивание бюджетной обеспеченности</t>
  </si>
  <si>
    <t>70800</t>
  </si>
  <si>
    <t>Дотации</t>
  </si>
  <si>
    <t>510</t>
  </si>
  <si>
    <t>Развитие кадрового потенциала агропромышленного комплекса</t>
  </si>
  <si>
    <t>Проведение сельскохозяйственных ярмарок, смотров, конкурсов, соревнований по направлениям сельскохозяйственного производства, а также награждений по результатам трудовой деятельности в агропромышленном комплексе</t>
  </si>
  <si>
    <t>Неисполненные назначения</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</si>
  <si>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</si>
  <si>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</si>
  <si>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</si>
  <si>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</si>
  <si>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</si>
  <si>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</si>
  <si>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</si>
  <si>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</si>
  <si>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муниципальных районов</t>
  </si>
  <si>
    <t>Коды классификации источников финансирования дефицита районного бюджета</t>
  </si>
  <si>
    <t>Подгруппа</t>
  </si>
  <si>
    <t>Статья</t>
  </si>
  <si>
    <t>Подстатья</t>
  </si>
  <si>
    <t>Элемент</t>
  </si>
  <si>
    <t>Подвид источников</t>
  </si>
  <si>
    <t>Аналитическая группа вида источников</t>
  </si>
  <si>
    <t>Комитет финансов и контроля Администрации Черлакского муниципального района</t>
  </si>
  <si>
    <t xml:space="preserve">Источники внутреннего финансирования бюджета </t>
  </si>
  <si>
    <t>Главный администратор источников финансирования дефицита районного бюджета</t>
  </si>
  <si>
    <t>Группа</t>
  </si>
  <si>
    <t>Вид источника</t>
  </si>
  <si>
    <t>Утвержденные бюджетные назначения, рублей</t>
  </si>
  <si>
    <t>ИСПОЛНЕНИЕ</t>
  </si>
  <si>
    <t>Процент исполнения,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</si>
  <si>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</si>
  <si>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Наименование кодов класификации источников финансирования дефицита районного бюджета</t>
  </si>
  <si>
    <t>тыс.руб.</t>
  </si>
  <si>
    <t>Постановление, распоряжение</t>
  </si>
  <si>
    <t>Кому выделено</t>
  </si>
  <si>
    <t>На какие цели</t>
  </si>
  <si>
    <t>Назначено</t>
  </si>
  <si>
    <t>номер</t>
  </si>
  <si>
    <t>дата</t>
  </si>
  <si>
    <t>ИНФОРМАЦИЯ</t>
  </si>
  <si>
    <t>(муниципальным программам и непрограммным направлениям деятельности),</t>
  </si>
  <si>
    <t>по расходам районного бюджета по целевым статьям</t>
  </si>
  <si>
    <t>Переселение граждан из аварийного жилищного фонда и с территорий, признанных в установленном порядке зонами затопления, подтопления</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</si>
  <si>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</si>
  <si>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71620</t>
  </si>
  <si>
    <t>S1620</t>
  </si>
  <si>
    <t>Бюджетные инвестиции</t>
  </si>
  <si>
    <t>10070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</si>
  <si>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</si>
  <si>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51202</t>
  </si>
  <si>
    <t>Ведомственная целевая программа "Управление в сфере образования"</t>
  </si>
  <si>
    <t>04</t>
  </si>
  <si>
    <t>Осуществление государственного полномочия по выплате ежемесячного денежного вознаграждения опекунам (попечителям)</t>
  </si>
  <si>
    <t>Расходы на выплаты персоналу казенных учреждений</t>
  </si>
  <si>
    <t>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t>
  </si>
  <si>
    <t>71470</t>
  </si>
  <si>
    <t>Обеспечения гарантий по оплате труда, предусмотренных трудовым законодательством и иными нормативными правовыми актами Российской Федерации, содержащими нормы трудового права</t>
  </si>
  <si>
    <t>71700</t>
  </si>
  <si>
    <t>S1470</t>
  </si>
  <si>
    <t>S1700</t>
  </si>
  <si>
    <t>Проведение мероприятий по пропаганде семейных ценностей</t>
  </si>
  <si>
    <t>Проведение прочих мероприятий по пропаганде семейных ценностей</t>
  </si>
  <si>
    <t>Судебная система</t>
  </si>
  <si>
    <t>02011690050050000140</t>
  </si>
  <si>
    <t>02000000000000000000</t>
  </si>
  <si>
    <t>00010000000000000000</t>
  </si>
  <si>
    <t>00011600000000000000</t>
  </si>
  <si>
    <t>00011690000000000140</t>
  </si>
  <si>
    <t>00011690050050000140</t>
  </si>
  <si>
    <t>04811690050050000140</t>
  </si>
  <si>
    <t>04800000000000000000</t>
  </si>
  <si>
    <t>04811201042010000120</t>
  </si>
  <si>
    <t>04811201010016000120</t>
  </si>
  <si>
    <t>00011200000000000000</t>
  </si>
  <si>
    <t>00011201000010000120</t>
  </si>
  <si>
    <t>04811201041010000120</t>
  </si>
  <si>
    <t>00011201040010000120</t>
  </si>
  <si>
    <t>00011201041010000120</t>
  </si>
  <si>
    <t>Плата за размещение отходов производства</t>
  </si>
  <si>
    <t>1.12.01.041</t>
  </si>
  <si>
    <t>00011201042010000120</t>
  </si>
  <si>
    <t>07611690050050000140</t>
  </si>
  <si>
    <t>07600000000000000000</t>
  </si>
  <si>
    <t>10010302260010000110</t>
  </si>
  <si>
    <t>00010300000000000000</t>
  </si>
  <si>
    <t>00010302000010000110</t>
  </si>
  <si>
    <t>10010302250010000110</t>
  </si>
  <si>
    <t>00010302250010000110</t>
  </si>
  <si>
    <t>00010302260010000110</t>
  </si>
  <si>
    <t>10611690050050000140</t>
  </si>
  <si>
    <t>10600000000000000000</t>
  </si>
  <si>
    <t>14111690050056000140</t>
  </si>
  <si>
    <t>14100000000000000000</t>
  </si>
  <si>
    <t>14111625050016000140</t>
  </si>
  <si>
    <t>00011625000000000140</t>
  </si>
  <si>
    <t>17711690050050000140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</si>
  <si>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</si>
  <si>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взимаемый в связи с применением упрощенной системы налогообложения</t>
  </si>
  <si>
    <t>1.05.01.000</t>
  </si>
  <si>
    <t>Налог, взимаемый с налогоплательщиков, выбравших в качестве объекта налогообложения доходы</t>
  </si>
  <si>
    <t>1.05.01.010</t>
  </si>
  <si>
    <t>00010500000000000000</t>
  </si>
  <si>
    <t>1.05.01.011</t>
  </si>
  <si>
    <t>Налог, взимаемый с налогоплательщиков, выбравших в качестве объекта налогообложения доходы, уменьшенные на величину расходов</t>
  </si>
  <si>
    <t>1.05.01.020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</si>
  <si>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</si>
  <si>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t>
  </si>
  <si>
    <t>18210502020023000110</t>
  </si>
  <si>
    <t>00010502000020000110</t>
  </si>
  <si>
    <t>00010502020020000110</t>
  </si>
  <si>
    <t>18210502020022100110</t>
  </si>
  <si>
    <t>00010502020022000110</t>
  </si>
  <si>
    <t>00010502020023000110</t>
  </si>
  <si>
    <t>18210503010010000110</t>
  </si>
  <si>
    <t>00010503000010000110</t>
  </si>
  <si>
    <t>00010503010010000110</t>
  </si>
  <si>
    <t>18210803010010000110</t>
  </si>
  <si>
    <t>00011643000010000140</t>
  </si>
  <si>
    <t>18811690050050000140</t>
  </si>
  <si>
    <t>18811630030010000140</t>
  </si>
  <si>
    <t>00011630000010000140</t>
  </si>
  <si>
    <t>00011630030010000140</t>
  </si>
  <si>
    <t>18811643000010000140</t>
  </si>
  <si>
    <t>32111625060010000140</t>
  </si>
  <si>
    <t>32100000000000000000</t>
  </si>
  <si>
    <t>00011625060010000140</t>
  </si>
  <si>
    <t>41511690050050000140</t>
  </si>
  <si>
    <t>41500000000000000000</t>
  </si>
  <si>
    <t>50221960010050000151</t>
  </si>
  <si>
    <t>50211705050050000180</t>
  </si>
  <si>
    <t>50211105313100000120</t>
  </si>
  <si>
    <t>50211105035050000120</t>
  </si>
  <si>
    <t>50211105013050000120</t>
  </si>
  <si>
    <t>00011100000000000000</t>
  </si>
  <si>
    <t>00011105000000000120</t>
  </si>
  <si>
    <t>00011105010100000120</t>
  </si>
  <si>
    <t>00011105013050000120</t>
  </si>
  <si>
    <t>50211105025050000120</t>
  </si>
  <si>
    <t>00011105020000000120</t>
  </si>
  <si>
    <t>00011105025050000120</t>
  </si>
  <si>
    <t>00011105030000000120</t>
  </si>
  <si>
    <t>00011105035050000120</t>
  </si>
  <si>
    <t>00011105300000000120</t>
  </si>
  <si>
    <t>00011105310000000120</t>
  </si>
  <si>
    <t>00011105313100000120</t>
  </si>
  <si>
    <t>50211302995050000130</t>
  </si>
  <si>
    <t>00011300000000000000</t>
  </si>
  <si>
    <t>00011302000000000130</t>
  </si>
  <si>
    <t>00011302990000000130</t>
  </si>
  <si>
    <t>00011302995050000130</t>
  </si>
  <si>
    <t>50211406025050000430</t>
  </si>
  <si>
    <t>50211402053050000410</t>
  </si>
  <si>
    <t>00011400000000000000</t>
  </si>
  <si>
    <t>50211406013050000430</t>
  </si>
  <si>
    <t>00011406000000000430</t>
  </si>
  <si>
    <t>00011406010000000430</t>
  </si>
  <si>
    <t>00011406013050000430</t>
  </si>
  <si>
    <t>50211701050050000180</t>
  </si>
  <si>
    <t>00011700000000000000</t>
  </si>
  <si>
    <t>00011701000000000180</t>
  </si>
  <si>
    <t>00011701050050000180</t>
  </si>
  <si>
    <t>00011705000000000180</t>
  </si>
  <si>
    <t>00011705050050000180</t>
  </si>
  <si>
    <t>50220249999050000151</t>
  </si>
  <si>
    <t>50220229999050000151</t>
  </si>
  <si>
    <t>00020000000000000000</t>
  </si>
  <si>
    <t>00020200000000000000</t>
  </si>
  <si>
    <t>00020220000000000151</t>
  </si>
  <si>
    <t>50220225497050000151</t>
  </si>
  <si>
    <t>00020225497000000151</t>
  </si>
  <si>
    <t>00020225497050000151</t>
  </si>
  <si>
    <t>00020230000000000151</t>
  </si>
  <si>
    <t>00020230024000000151</t>
  </si>
  <si>
    <t>00020230024050000151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</si>
  <si>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</si>
  <si>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</si>
  <si>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</si>
  <si>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50220240014050000151</t>
  </si>
  <si>
    <t>00020240000000000151</t>
  </si>
  <si>
    <t>00020240014000000151</t>
  </si>
  <si>
    <t>00020240014050000151</t>
  </si>
  <si>
    <t>00020249999000000151</t>
  </si>
  <si>
    <t>00020249999050000151</t>
  </si>
  <si>
    <t>00021900000000000000</t>
  </si>
  <si>
    <t>00021906000000000151</t>
  </si>
  <si>
    <t>00021960010050000151</t>
  </si>
  <si>
    <t>50320249999050000151</t>
  </si>
  <si>
    <t>50300000000000000000</t>
  </si>
  <si>
    <t>50311701050050000180</t>
  </si>
  <si>
    <t>50311302995050000130</t>
  </si>
  <si>
    <t>50420249999050000151</t>
  </si>
  <si>
    <t>50420230029050000151</t>
  </si>
  <si>
    <t>50420230024050000151</t>
  </si>
  <si>
    <t>50420230027050000151</t>
  </si>
  <si>
    <t>00020230027000000151</t>
  </si>
  <si>
    <t>00020230027050000151</t>
  </si>
  <si>
    <t>00020230029000000151</t>
  </si>
  <si>
    <t>00020230029050000151</t>
  </si>
  <si>
    <t>50521860010050000151</t>
  </si>
  <si>
    <t>50500000000000000000</t>
  </si>
  <si>
    <t>50520249999050000151</t>
  </si>
  <si>
    <t>50520215002050000151</t>
  </si>
  <si>
    <t>50520215001050000151</t>
  </si>
  <si>
    <t>00020210000000000151</t>
  </si>
  <si>
    <t>00020215001000000151</t>
  </si>
  <si>
    <t>00020215001050000151</t>
  </si>
  <si>
    <t>00020215002000000151</t>
  </si>
  <si>
    <t>00020215002050000151</t>
  </si>
  <si>
    <t>50520230024050000151</t>
  </si>
  <si>
    <t>00021800000000000000</t>
  </si>
  <si>
    <t>00021800000000000151</t>
  </si>
  <si>
    <t>00021806000000000151</t>
  </si>
  <si>
    <t>00021860010050000151</t>
  </si>
  <si>
    <t>50721960010050000151</t>
  </si>
  <si>
    <t>50700000000000000000</t>
  </si>
  <si>
    <t>50711701050050000180</t>
  </si>
  <si>
    <t>50711302995050000130</t>
  </si>
  <si>
    <t>50711690050050000140</t>
  </si>
  <si>
    <t>50720235543050000151</t>
  </si>
  <si>
    <t>00020235543000000151</t>
  </si>
  <si>
    <t>00020235543050000151</t>
  </si>
  <si>
    <t>61111406013130000430</t>
  </si>
  <si>
    <t>61111105013130000120</t>
  </si>
  <si>
    <t>00011105013130000120</t>
  </si>
  <si>
    <t>80211690050050000140</t>
  </si>
  <si>
    <t>81011690050050000140</t>
  </si>
  <si>
    <t>Подпрограмма "Социальная поддержка семей и отдельных категорий граждан Черлакского муниципального района, поддержка социально ориентированных некоммерческих организаций, осуществляющих деятельность на территории Черлакского муниципального района"</t>
  </si>
  <si>
    <t>Иные выплаты населению</t>
  </si>
  <si>
    <t>360</t>
  </si>
  <si>
    <t>28160</t>
  </si>
  <si>
    <t>10300</t>
  </si>
  <si>
    <t>Подпрограмма «Развитие коммунальной сферы, транспортной инфраструктуры, охрана окружающей среды в Черлакском муниципальном районе»</t>
  </si>
  <si>
    <t>Подготовка документов территориального планирования Черлакского муниципального района, в том числе внесение изменений в такие документы и разработка на их основании документации по планировке территории</t>
  </si>
  <si>
    <t>Публичные нормативные выплаты гражданам несоциального характера</t>
  </si>
  <si>
    <t>330</t>
  </si>
  <si>
    <t>10110</t>
  </si>
  <si>
    <t>Проведение мероприятий по сохранности и популяризация объектов культурного наследия и развитие музейного дела</t>
  </si>
  <si>
    <t>83</t>
  </si>
  <si>
    <t>Иные межбюджетные трансферты для оплаты труда работникам муниципальных учреждений культуры</t>
  </si>
  <si>
    <t>Физическая культура</t>
  </si>
  <si>
    <t>Организация горячего питания обучающихся в муниципальных общеобразовательных организациях (обеспечение готовой к употреблению пищевой продукцией)</t>
  </si>
  <si>
    <t>E1</t>
  </si>
  <si>
    <t>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</si>
  <si>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70100</t>
  </si>
  <si>
    <t>S0100</t>
  </si>
  <si>
    <t>Содействие органам местного самоуправления поселений в обеспечении пожарной безопасности</t>
  </si>
  <si>
    <t>Мероприятия по отлову и содержанию безнадзорных животных на территории Черлакского муниципального района</t>
  </si>
  <si>
    <t>Министерство образования Омской области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</si>
  <si>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</si>
  <si>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</si>
  <si>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</si>
  <si>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</si>
  <si>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</si>
  <si>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</si>
  <si>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</si>
  <si>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</si>
  <si>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</si>
  <si>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</si>
  <si>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ОКАЗАНИЯ ПЛАТНЫХ УСЛУГ И КОМПЕНСАЦИИ ЗАТРАТ ГОСУДАРСТВА</t>
  </si>
  <si>
    <t>010</t>
  </si>
  <si>
    <t>1.03.02.231</t>
  </si>
  <si>
    <t>1.03.02.241</t>
  </si>
  <si>
    <t>1.03.02.251</t>
  </si>
  <si>
    <t>1.03.02.261</t>
  </si>
  <si>
    <t>1.01.02.040</t>
  </si>
  <si>
    <t>1.11.05.070</t>
  </si>
  <si>
    <t>1.11.05.075</t>
  </si>
  <si>
    <t>1.11.09.000</t>
  </si>
  <si>
    <t>1.11.09.040</t>
  </si>
  <si>
    <t>1.11.09.045</t>
  </si>
  <si>
    <t>150</t>
  </si>
  <si>
    <t>наименование показателя</t>
  </si>
  <si>
    <t>Эл</t>
  </si>
  <si>
    <t>Пр</t>
  </si>
  <si>
    <t>ЭКД</t>
  </si>
  <si>
    <t>Всего</t>
  </si>
  <si>
    <t>1.09.07.000</t>
  </si>
  <si>
    <t>1.09.07.030</t>
  </si>
  <si>
    <t>1.09.07.033</t>
  </si>
  <si>
    <t>01.1.02.020</t>
  </si>
  <si>
    <t>1.16.01.000</t>
  </si>
  <si>
    <t>1.16.01.050</t>
  </si>
  <si>
    <t>1.16.01.053</t>
  </si>
  <si>
    <t>1.16.01.060</t>
  </si>
  <si>
    <t>1.16.01.063</t>
  </si>
  <si>
    <t>1.16.01.070</t>
  </si>
  <si>
    <t>1.16.01.073</t>
  </si>
  <si>
    <t>1.16.01.080</t>
  </si>
  <si>
    <t>1.16.01.083</t>
  </si>
  <si>
    <t>1.16.01.130</t>
  </si>
  <si>
    <t>1.16.01.133</t>
  </si>
  <si>
    <t>1.16.01.140</t>
  </si>
  <si>
    <t>1.16.01.143</t>
  </si>
  <si>
    <t>1.16.01.150</t>
  </si>
  <si>
    <t>1.16.01.153</t>
  </si>
  <si>
    <t>1.16.01.170</t>
  </si>
  <si>
    <t>1.16.01.173</t>
  </si>
  <si>
    <t>1.16.01.190</t>
  </si>
  <si>
    <t>1.16.01.193</t>
  </si>
  <si>
    <t>1.16.01.200</t>
  </si>
  <si>
    <t>1.16.01.203</t>
  </si>
  <si>
    <t>1.16.02.000</t>
  </si>
  <si>
    <t>1.16.02.020</t>
  </si>
  <si>
    <t>1.16.07.000</t>
  </si>
  <si>
    <t>1.16.07.090</t>
  </si>
  <si>
    <t>1.16.10.000</t>
  </si>
  <si>
    <t>1.16.10.120</t>
  </si>
  <si>
    <t>1.16.10.123</t>
  </si>
  <si>
    <t>1.16.11.000</t>
  </si>
  <si>
    <t>1.16.11.050</t>
  </si>
  <si>
    <t>2.02.25.304</t>
  </si>
  <si>
    <t>2.02.45.303</t>
  </si>
  <si>
    <t>Прочие налоги и сборы (по отмененным местным налогам и сборам)</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</si>
  <si>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</si>
  <si>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</si>
  <si>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</si>
  <si>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</si>
  <si>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</si>
  <si>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</si>
  <si>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</si>
  <si>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</si>
  <si>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</si>
  <si>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</si>
  <si>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</si>
  <si>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</si>
  <si>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</si>
  <si>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</si>
  <si>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</si>
  <si>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</si>
  <si>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</si>
  <si>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</si>
  <si>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</si>
  <si>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</si>
  <si>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</si>
  <si>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</si>
  <si>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</si>
  <si>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</si>
  <si>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</si>
  <si>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</si>
  <si>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</si>
  <si>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</si>
  <si>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в целях возмещения причиненного ущерба (убытков)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</si>
  <si>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</si>
  <si>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</si>
  <si>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</si>
  <si>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</si>
  <si>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</si>
  <si>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</si>
  <si>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</si>
  <si>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</si>
  <si>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</si>
  <si>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</si>
  <si>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Главное государственно-правовое управление Омской области</t>
  </si>
  <si>
    <t>005</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</si>
  <si>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</si>
  <si>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</si>
  <si>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</si>
  <si>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</si>
  <si>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</si>
  <si>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</si>
  <si>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</si>
  <si>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</si>
  <si>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</si>
  <si>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</si>
  <si>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</si>
  <si>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</si>
  <si>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</si>
  <si>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</si>
  <si>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</si>
  <si>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</si>
  <si>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</si>
  <si>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</si>
  <si>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</si>
  <si>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</si>
  <si>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Денежные взыскания (штрафы) за нарушение законодательства Российской Федерации о государственном оборонном заказе</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</si>
  <si>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</si>
  <si>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0051</t>
  </si>
  <si>
    <t>Сибирское межрегиональное управление федеральной службы по надзору в сфере природопользования</t>
  </si>
  <si>
    <t>Управление Федеральной налоговой службы по Омской области</t>
  </si>
  <si>
    <t>Управление Министерства внутренних дел Российской Федерации по Омской области</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</si>
  <si>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</si>
  <si>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</si>
  <si>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Дотации бюджетам муниципальных районов на выравнивание бюджетной обеспеченности из бюджета субъекта Российской Федерации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</si>
  <si>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</si>
  <si>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Всего доходов</t>
  </si>
  <si>
    <t>Другие вопросы в области жилищно-коммунального хозяйства</t>
  </si>
  <si>
    <t>Подпрограмма "Развитие строительства и обеспечение жильем отдельных категорий граждан"</t>
  </si>
  <si>
    <t>Приобретение и установка технологического оборудования, трубной продукции теплотехнического и водохозяйственного назначения на котельные. и объекты социальной сферы Черлакского муниципального района</t>
  </si>
  <si>
    <t>03</t>
  </si>
  <si>
    <t>Материально-техническое оснащение муниципальных образовательных учреждений</t>
  </si>
  <si>
    <t>70990</t>
  </si>
  <si>
    <t>S0990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</si>
  <si>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</si>
  <si>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53032</t>
  </si>
  <si>
    <t>L3042</t>
  </si>
  <si>
    <t>79</t>
  </si>
  <si>
    <t>Изготовление проектно-сметной документации, получение положительного заключения о достоверности определения сметной стоимости объекта капитального строительства по объекту "Капитальный ремонт здания МБОУ ДО «Черлакская ДШИ», расположенного по адресу: Омская область, р. п. Черлак, ул. Победы, д.19."</t>
  </si>
  <si>
    <t>Подготовка стационарных муниципальных детских оздоровительных лагерей</t>
  </si>
  <si>
    <t>72230</t>
  </si>
  <si>
    <t>S2230</t>
  </si>
  <si>
    <t>Предупреждение и ликвидация последствий чрезвычайных ситуаций и стихийных бедствий</t>
  </si>
  <si>
    <t>27</t>
  </si>
  <si>
    <t>200</t>
  </si>
  <si>
    <t>Проведение мероприятий направленных на предупреждение чрезвычайных ситуаций природного и техногенного характера и оказание материальной помощи на ликвидацию их последствий</t>
  </si>
  <si>
    <t>Защита населения и территории от чрезвычайных ситуаций природного и техногенного характера, пожарная безопасность</t>
  </si>
  <si>
    <t>Комитет по культуре и молодежной политике администрации Черлакского муниципального района Омской области</t>
  </si>
  <si>
    <t>1.01.02.080</t>
  </si>
  <si>
    <t>Налог на доходы физических лиц части суммы налога, превышающей 650 000 рублей, относящейся к части налоговой базы, превышающей 5 000 000 рублей</t>
  </si>
  <si>
    <t>1.11.09.080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</si>
  <si>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</si>
  <si>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</si>
  <si>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</si>
  <si>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Прочие межбюджетные трансферты общего характера</t>
  </si>
  <si>
    <t>Организация мероприятий при осуществлении деятельности по обращению с животными, которые не имеют владельцев, а также с животными, владельцы которых неизвестны, на территоии Черлакского муниципального района Омской области</t>
  </si>
  <si>
    <t>Иные межбюджетные трансферты для обеспечения расходных обязательств, возникающих при осуществлении полномочий органами местного самоуправления поселений</t>
  </si>
  <si>
    <t>Расходы на оплату выполненных работ, в том числе в целях софинансирования, связанных с осуществлением регулярных перевозок пассажиров и багажа автомобильным транспортом по регулируемым тарифам по муниципальным маршрутам регулярных перевозок на территории Черлакского муниципального района по муниципальному контракту, заключенному в соответствии с законодательством Российской Федерации о контрактной системе в сфере закупок товаров, работ, услуг для обеспечения муниципальных нужд</t>
  </si>
  <si>
    <t>Государственная пошлина за государственную регистрацию, а также за совершение прочих юридически значимых действий</t>
  </si>
  <si>
    <t>1.08.07.000</t>
  </si>
  <si>
    <t>Государственная пошлина за выдачу разрешения на установку рекламной конструкции</t>
  </si>
  <si>
    <t>1.08.07.150</t>
  </si>
  <si>
    <t>Плата за размещение твердых коммунальных отходов</t>
  </si>
  <si>
    <t>1.12.01.042</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</si>
  <si>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</si>
  <si>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1.16.09.000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</si>
  <si>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</si>
  <si>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1.16.09.040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</si>
  <si>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</si>
  <si>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</si>
  <si>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</si>
  <si>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дотации</t>
  </si>
  <si>
    <t>2.02.19.999</t>
  </si>
  <si>
    <t>Прочие дотации бюджетам муниципальных районов</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</si>
  <si>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</si>
  <si>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</si>
  <si>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</si>
  <si>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</si>
  <si>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</si>
  <si>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</si>
  <si>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</si>
  <si>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</si>
  <si>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2.18.60.010</t>
  </si>
  <si>
    <t>ВОЗВРАТ ОСТАТКОВ СУБСИДИЙ, СУБВЕНЦИЙ И ИНЫХ МЕЖБЮДЖЕТНЫХ ТРАНСФЕРТОВ, ИМЕЮЩИХ ЦЕЛЕВОЕ НАЗНАЧЕНИЕ, ПРОШЛЫХ ЛЕТ</t>
  </si>
  <si>
    <t>2.19.00.000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</si>
  <si>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</si>
  <si>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</si>
  <si>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t>
  </si>
  <si>
    <t>Министерство природных ресурсов и экологии Омской области</t>
  </si>
  <si>
    <t>Предоставление субсидий гражданам, ведущим личное подсобное хозяйство, на возмещение части затрат по производству молока</t>
  </si>
  <si>
    <t>Оформление документации на объекты недвижимого имущества</t>
  </si>
  <si>
    <t>Расходы местного бюджета по формированию земельных участков</t>
  </si>
  <si>
    <t>Расходы по подготовке объектов муниципальной собственности в целях их предоставления в аренду или продажу</t>
  </si>
  <si>
    <t>S2550</t>
  </si>
  <si>
    <t>Ч0150</t>
  </si>
  <si>
    <t>S0750</t>
  </si>
  <si>
    <t>Ремонт и (или) материально-техническое оснащение центров образования естественно-научной и технологической направленностей в общеобразовательных организациях, расположенных в сельских местностях и малых городах</t>
  </si>
  <si>
    <t>S2110</t>
  </si>
  <si>
    <t>Ч1700</t>
  </si>
  <si>
    <t>L519Б</t>
  </si>
  <si>
    <t>Общегосударственные вопросы</t>
  </si>
  <si>
    <t>Расходы на обеспечение функций органов местного самоуправления администрации Черлакского муниципального района</t>
  </si>
  <si>
    <t>Подпрограмма "Развитие земельно-имущественных отношений в Черлакском муниципальном районе"</t>
  </si>
  <si>
    <t>Подготовка объектов муниципальной собственности в целях их предоставления в аренду или продажи по результатам проведения торгов</t>
  </si>
  <si>
    <t>800</t>
  </si>
  <si>
    <t>600</t>
  </si>
  <si>
    <t>Централизованное хозяйственное обеспечение</t>
  </si>
  <si>
    <t>Поддержка ветеранского движения и граждан пожилого возраста</t>
  </si>
  <si>
    <t>Прочие мероприятия на поддержку ветеранского движения и граждан пожилого возраста</t>
  </si>
  <si>
    <t>Профилактика правонарушений и охрана общественного порядка</t>
  </si>
  <si>
    <t>Мероприятия направленные на профилактику правонарушений и охрана общественного порядка</t>
  </si>
  <si>
    <t>300</t>
  </si>
  <si>
    <t>Национальная безопасность и правоохранительная деятельность</t>
  </si>
  <si>
    <t>Гражданская оборона</t>
  </si>
  <si>
    <t>Национальная экономика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</si>
  <si>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</si>
  <si>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500</t>
  </si>
  <si>
    <t>400</t>
  </si>
  <si>
    <t>Выполнение полномочий муниципального района по вопросам местного значения, связанным с оформлением технической и кадастровой документации на объекты недвижимого имущества</t>
  </si>
  <si>
    <t>Жилищно-коммунальное хозяйство</t>
  </si>
  <si>
    <t>10050</t>
  </si>
  <si>
    <t>Образование</t>
  </si>
  <si>
    <t>Проведение мероприятий по развитию кадрового потенциала и поддержке молодых специалистов</t>
  </si>
  <si>
    <t>Выплата гражданам по договорам о целевом обучении по образовательным программа среднего профессионального или высшего образования в организациях, осуществляющих образовательную деятельность по образовательным программа среднего профессионального или высшего образования</t>
  </si>
  <si>
    <t>Социальная политика</t>
  </si>
  <si>
    <t>Ежемесячные денежные выплаты за почетные звания Черлакского муниципального района</t>
  </si>
  <si>
    <t>Оказание адресной социальной помощи гражданам и семьям, находящимся в трудной жизненной ситуации</t>
  </si>
  <si>
    <t>Оказание финансовой поддержки некоммерческим организациям, осуществляющим деятельность на территории Черлакского муниципального района</t>
  </si>
  <si>
    <t>Обеспечение реализации образовательных программ дополнительного образования</t>
  </si>
  <si>
    <t>Реализация образовательных программ дополнительного образования</t>
  </si>
  <si>
    <t>Укрепление материально-технической базы учреждений дополнительного образования культуры</t>
  </si>
  <si>
    <t>Культура, кинематография</t>
  </si>
  <si>
    <t>Другие расходы в развитии библиотечно-информационных услуг</t>
  </si>
  <si>
    <t>Содействие в оказании муниципальных услуг библиотечными учреждениями муниципальных образований Омской области в части выплаты заработной платы работникам муниципальных учреждений Омской области</t>
  </si>
  <si>
    <t>Прочие мероприятия по сохранности и популяризация объектов культурного наследия</t>
  </si>
  <si>
    <t>Содействие в оказании муниципальных услуг учреждениями музеев муниципальных образований Омской области в части выплаты заработной платы работникам муниципальных учреждений Омской области</t>
  </si>
  <si>
    <t>21200</t>
  </si>
  <si>
    <t>Создание условий для качественного предоставления услуг населению клубным учреждением</t>
  </si>
  <si>
    <t>Содействие в оказании муниципальных услуг клубными учреждениями муниципальных образований Омской области в части выплаты заработной платы работникам муниципальных учреждений Омской области</t>
  </si>
  <si>
    <t>Проведение мероприятий по гражданско-патриотическому воспитанию детей и молодежи</t>
  </si>
  <si>
    <t>Поддержка детских и молодежных инициатив</t>
  </si>
  <si>
    <t>Обеспечение деятельности муниципальных учреждений по работе с детьми и молодежью</t>
  </si>
  <si>
    <t>Прочие мероприятия по организации оздоровления несовершеннолетних</t>
  </si>
  <si>
    <t>70750</t>
  </si>
  <si>
    <t>Организация и осуществление мероприятий по работе с детьми и молодежью в каникулярное время</t>
  </si>
  <si>
    <t>Организация временных оплачиваемых рабочих мест</t>
  </si>
  <si>
    <t>Прочие мероприятия по организации временных рабочих мест</t>
  </si>
  <si>
    <t>Физическая культура и спорт</t>
  </si>
  <si>
    <t>Организация спортивной работы</t>
  </si>
  <si>
    <t>Мероприятия по организации спортивной работы</t>
  </si>
  <si>
    <t>Развитие материально-технической базы в сфере физической культуры и спорта</t>
  </si>
  <si>
    <t>Проведение мероприятий по обеспечению финансово-хозяйственной деятельности учреждений в сфере культуры</t>
  </si>
  <si>
    <t>Подпрограмма " Развитие системы образования в Черлакском муниципальном районе"</t>
  </si>
  <si>
    <t>Создание условий для обеспечения государственных гарантий прав граждан на получение общедоступного и бесплатного дошкольного образования</t>
  </si>
  <si>
    <t>Прочие расходы по развитию материально-технической базы дошкольных образовательных учреждений</t>
  </si>
  <si>
    <t>Прочие мероприятия по развитию материально-технической базы общеобразовательных учреждений</t>
  </si>
  <si>
    <t>72110</t>
  </si>
  <si>
    <t>Развитие материально-технической базы учреждений дополнительного образования</t>
  </si>
  <si>
    <t>Прочие мероприятия по развитию материально-технической базы учреждений дополнительного образования</t>
  </si>
  <si>
    <t>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</si>
  <si>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 за счет средств местного бюджета</t>
  </si>
  <si>
    <t>Федеральный проект "Патриотическое воспитание граждан Российской Федерации"</t>
  </si>
  <si>
    <t>EВ</t>
  </si>
  <si>
    <t>Предоставление мер социальной поддержки опекунам (попечителям) детей, оставшихся без попечения родителей, в том числе детей-сирот</t>
  </si>
  <si>
    <t>72550</t>
  </si>
  <si>
    <t>Иные межбюджетные трансферты на содержание пожарных постов</t>
  </si>
  <si>
    <t>18160</t>
  </si>
  <si>
    <t>Межбюджетные трансферты общего характера бюджетам бюджетной системы Российской Федерации</t>
  </si>
  <si>
    <t>Подпрограмма "Развитие сельского хозяйства и регулирование рынков сельскохозяйственной продукции, сырья и продовольствия Черлакского района"</t>
  </si>
  <si>
    <t>Поддержка малых форм хозяйствования</t>
  </si>
  <si>
    <t>72320</t>
  </si>
  <si>
    <t>Ведомственная целевая программа "Повышение эффективности осуществления государственной политики в сфере развития агропромышленного комплекса в Черлакском районе на 2014 – 2024 годы"</t>
  </si>
  <si>
    <t>ВЦП "Повышение эффективности осуществления государственной политики в сфере развития агропромышленного комплекса в Черлакском районе на 2014 – 2024 годы"</t>
  </si>
  <si>
    <t>Приложение № 7</t>
  </si>
  <si>
    <t>Приложение № 6</t>
  </si>
  <si>
    <t>Приложение № 5</t>
  </si>
  <si>
    <t>Приложение № 4</t>
  </si>
  <si>
    <t>Приложение № 3</t>
  </si>
  <si>
    <t>Приложение № 2</t>
  </si>
  <si>
    <t>Приложение № 1</t>
  </si>
  <si>
    <t>Наименование  кодов классификации расходов бюджетов</t>
  </si>
  <si>
    <t>Охрана окружающей среды</t>
  </si>
  <si>
    <t>Другие вопросы в области охраны окружающей среды</t>
  </si>
  <si>
    <t>Итого расходов</t>
  </si>
  <si>
    <t>Код раздела, подраздела</t>
  </si>
  <si>
    <t>06</t>
  </si>
  <si>
    <t>08</t>
  </si>
  <si>
    <t>09</t>
  </si>
  <si>
    <t>в том числе за счет</t>
  </si>
  <si>
    <t>налоговых и неналоговых доходов, поступлений нецелевого характера</t>
  </si>
  <si>
    <t>поступлений целевого характера</t>
  </si>
  <si>
    <t>Процент исполнения</t>
  </si>
  <si>
    <t xml:space="preserve">Утверждено 
</t>
  </si>
  <si>
    <t xml:space="preserve">Исполнено 
</t>
  </si>
  <si>
    <t>Код ГРБС</t>
  </si>
  <si>
    <t>Код целевой статьи</t>
  </si>
  <si>
    <t>Код вида расходов</t>
  </si>
  <si>
    <t>Муниципальная программа Черлакского муниципального района "Развитие экономического потенциала Черлакского муниципального района (2014-2026 годы)"</t>
  </si>
  <si>
    <t>Повышение эффективности деятельности Администрации Черлакского муниципального района на 2014 - 2026 годы</t>
  </si>
  <si>
    <t>Расходы, связанные с приобретением недвижимого имущества в муниципальную собственность и проведением мероприятий по обеспечению сохранности и содержания объектов муниципальной собственности</t>
  </si>
  <si>
    <t>Муниципальная программа Черлакского муниципального района «Социальное развитие Черлакского муниципального района (2014-2026 годы)"</t>
  </si>
  <si>
    <t>Осуществление деятельности по гражданской обороне</t>
  </si>
  <si>
    <t>28170</t>
  </si>
  <si>
    <t>Содействие предприятиям жилищно-коммунального комплекса в предоставлении качественных коммунальных услуг</t>
  </si>
  <si>
    <t>17</t>
  </si>
  <si>
    <t>Предоставление субсидий организациям коммунального комплекса на возмещение части затрат на проведение мероприятий по реформированию и модернизации жилищно-коммунального хозяйства</t>
  </si>
  <si>
    <t>Финансовое обеспечение затрат, связанных с погашением задолженности перед поставщиками топливно-энергетических ресурсов организациям коммунального комплекса, осуществляющим регулируемый вид деятельности в сфере теплоснабжения на территории Черлакского муниципального района</t>
  </si>
  <si>
    <t>Приобретение и установка технологического оборудования теплотехнического назначения на котельные и объекты социальной сферы Черлакского муниципального района</t>
  </si>
  <si>
    <t>11100</t>
  </si>
  <si>
    <t>Проведение подготовительных мероприятий для ликвидации объектов размещения твердых коммунальных отходов на территории Черлакского муниципального района</t>
  </si>
  <si>
    <t>20190</t>
  </si>
  <si>
    <t>Организация сбора, транспортирования и захоронения твердых коммунальных отходов, а также ликвидация объектов размещения твердых коммунальных отходов на территории Черлакского муниципального раойна</t>
  </si>
  <si>
    <t>20210</t>
  </si>
  <si>
    <t>Ведомственная целевая программа "Повышение эффективности деятельности и развитие материально- технической базы МП МКУ "Центр по работе с детьми и молодежью" Черлакского муниципального района Омской области на 2019-2026 годы</t>
  </si>
  <si>
    <t>Организация библиотечного обслуживания населения, комплектование и обеспечение сохранности библиотечных фондов библиотек поселения</t>
  </si>
  <si>
    <t>21100</t>
  </si>
  <si>
    <t>Государственная поддержка отрасли культуры (комплектование книжных фондов общедоступных (публичных) библиотек муниципальных образований Омской области)</t>
  </si>
  <si>
    <t>Создание условий для организации досуга и обеспечения жителей поселения услугами организаций культуры</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</si>
  <si>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</si>
  <si>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</si>
  <si>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51791</t>
  </si>
  <si>
    <t>Предоставление дополнительных мер социальной поддержки членам семей участников специальной военной операции</t>
  </si>
  <si>
    <t>Совершенствование финансовой и бюджетной политики Черлакского муниципального района на 2014-2026 годы</t>
  </si>
  <si>
    <t xml:space="preserve">района Омской области "Об исполнении бюджета </t>
  </si>
  <si>
    <t>района Омской области "Об исполнении бюджета</t>
  </si>
  <si>
    <t>1.01.02.130</t>
  </si>
  <si>
    <t>1.01.02.140</t>
  </si>
  <si>
    <t>1.11.05.325</t>
  </si>
  <si>
    <t>1.11.05.320</t>
  </si>
  <si>
    <t>1.11.05.300</t>
  </si>
  <si>
    <t>1.13.01.995</t>
  </si>
  <si>
    <t>1.13.01.990</t>
  </si>
  <si>
    <t>1.13.01.000</t>
  </si>
  <si>
    <t>1.14.13.050</t>
  </si>
  <si>
    <t>1.14.13.000</t>
  </si>
  <si>
    <t>1.17.05.050</t>
  </si>
  <si>
    <t>1.17.05.000</t>
  </si>
  <si>
    <t>1.17.00.000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</si>
  <si>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</si>
  <si>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</si>
  <si>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</si>
  <si>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Плата по соглашениям об установлении сервитута в отношении земельных участков после разграничения государственной собственности на землю</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</si>
  <si>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</si>
  <si>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</si>
  <si>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</si>
  <si>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</si>
  <si>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</si>
  <si>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Доходы от приватизации имущества, находящегося в государственной и муниципальной собственности</t>
  </si>
  <si>
    <t>ПРОЧИЕ НЕНАЛОГОВЫЕ ДОХОДЫ</t>
  </si>
  <si>
    <t>Прочие неналоговые доходы</t>
  </si>
  <si>
    <t>Прочие неналоговые доходы бюджетов муниципальных районов</t>
  </si>
  <si>
    <t>Государственная жилищная инспекция Омской области</t>
  </si>
  <si>
    <t xml:space="preserve">к решению Совета Черлакского муниципального </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</si>
  <si>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</si>
  <si>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</si>
  <si>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</si>
  <si>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t>
  </si>
  <si>
    <t>Платежи от государственных и муниципальных унитарных предприятий</t>
  </si>
  <si>
    <t>1.11.07.000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</si>
  <si>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</si>
  <si>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</si>
  <si>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</si>
  <si>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1.11.07.015</t>
  </si>
  <si>
    <t>Доходы, поступающие в порядке возмещения расходов, понесенных в связи с эксплуатацией имущества</t>
  </si>
  <si>
    <t>1.13.02.060</t>
  </si>
  <si>
    <t>Доходы, поступающие в порядке возмещения расходов, понесенных в связи с эксплуатацией имущества муниципальных районов</t>
  </si>
  <si>
    <t>1.13.02.065</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</si>
  <si>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</si>
  <si>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</si>
  <si>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</si>
  <si>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</si>
  <si>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</si>
  <si>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1.14.02.053</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</si>
  <si>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</si>
  <si>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1.16.01.180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</si>
  <si>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</si>
  <si>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1.16.01.183</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</si>
  <si>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</si>
  <si>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1.16.01.010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</si>
  <si>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</si>
  <si>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1.16.07.010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</si>
  <si>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</si>
  <si>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1.16.10.030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</si>
  <si>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</si>
  <si>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1.16.10.031</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</si>
  <si>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</si>
  <si>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1.16.10.032</t>
  </si>
  <si>
    <t>Инициативные платежи</t>
  </si>
  <si>
    <t>1.17.15.000</t>
  </si>
  <si>
    <t>Инициативные платежи, зачисляемые в бюджеты муниципальных районов</t>
  </si>
  <si>
    <t>1.17.15.030</t>
  </si>
  <si>
    <t>Субсидии бюджетам на софинансирование капитальных вложений в объекты муниципальной собственности</t>
  </si>
  <si>
    <t>2.02.20.077</t>
  </si>
  <si>
    <t>Субсидии бюджетам муниципальных районов на софинансирование капитальных вложений в объекты муниципальной собственности</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</si>
  <si>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</si>
  <si>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2.02.20.299</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</si>
  <si>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</si>
  <si>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</si>
  <si>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2.02.20.302</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</si>
  <si>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</si>
  <si>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</si>
  <si>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2.02.45.050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</si>
  <si>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</si>
  <si>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</si>
  <si>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2.19.25.243</t>
  </si>
  <si>
    <t>от 25 апреля 2025 года № 11</t>
  </si>
  <si>
    <t>Черлакского муниципального района Омской области за 2024 год"</t>
  </si>
  <si>
    <t>ИСПОЛНЕНИЕ
по доходам районного бюджета по кодам классификации доходов бюджетов за 2024 год</t>
  </si>
  <si>
    <t xml:space="preserve"> Черлакского муниципального района Омской области за 2024 год"</t>
  </si>
  <si>
    <t>ИСПОЛНЕНИЕ
по доходам районного бюджета по кодам классификации доходов бюджетов по главным администраторам доходов за 2024 год</t>
  </si>
  <si>
    <t>Федеральное агенство по рыболовству</t>
  </si>
  <si>
    <t>1.16.00.000.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</si>
  <si>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</si>
  <si>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2.02.30.302</t>
  </si>
  <si>
    <t>ИСПОЛНЕНИЕ
по расходам районного бюджета по разделам и подразделам классификации расходов бюджетов за 2024 год</t>
  </si>
  <si>
    <t>Функционирование Правительства Российской Федерации, высших исполнительных органов субъектов Российской Федерации, местных администраций</t>
  </si>
  <si>
    <t>Резервные фонды</t>
  </si>
  <si>
    <t>Топливно-энергетический комплекс</t>
  </si>
  <si>
    <t>ИСПОЛНЕНИЕ
по расходам районного бюджета по ведомственной структуре расходов бюджетов за 2024 год</t>
  </si>
  <si>
    <t xml:space="preserve"> </t>
  </si>
  <si>
    <t>Поощрение муниципальной управленческой команды Омской области</t>
  </si>
  <si>
    <t>55492</t>
  </si>
  <si>
    <t>Развитие системы добровольной пожарной охраны</t>
  </si>
  <si>
    <t>Обеспечение первичных мер пожарной безопасности</t>
  </si>
  <si>
    <t>72680</t>
  </si>
  <si>
    <t>S2680</t>
  </si>
  <si>
    <t>71560</t>
  </si>
  <si>
    <t>S1560</t>
  </si>
  <si>
    <t>Подпрограмма "Развитие малого и среднего предпринимательства в Черлакском муниципальном районе"</t>
  </si>
  <si>
    <t>Информационная, методическая и организационная поддержка малого и среднего предпринимательства</t>
  </si>
  <si>
    <t>Оказание информационно-консультационной и методической поддержки субъектам малого и среднего предпринимательства, осуществляющим деятельность в сфере социального предпринимательства</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</si>
  <si>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необходимости развития малоэтажного жилищного строительства</t>
  </si>
  <si>
    <t>F3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</si>
  <si>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</si>
  <si>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67483</t>
  </si>
  <si>
    <t>67484</t>
  </si>
  <si>
    <t>6748S</t>
  </si>
  <si>
    <t>Обеспечение дополнительных расходов, возникающих при реализации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</si>
  <si>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70160</t>
  </si>
  <si>
    <t>72640</t>
  </si>
  <si>
    <t>S0160</t>
  </si>
  <si>
    <t>S2640</t>
  </si>
  <si>
    <t>Реконструкция котельных с установкой новых котлов или строительство газовых миникотельных</t>
  </si>
  <si>
    <t>Изготовление проектно-сметной документации на строительство (реконструкцию) котельных в Черлакском муниципальном районе, выполнение работ по осуществлению техноолгического присоединения к инженерным сетям</t>
  </si>
  <si>
    <t>11000</t>
  </si>
  <si>
    <t>Предоставление субсидий в сфере ЖКХ на подготовку к отопительному периоду (выполнение работ по ремонту объектов инженерной инфраструктуры муниципального района)</t>
  </si>
  <si>
    <t>Возмещение затрат, образовавшихся в связи с увеличением стоимости приобретения топлива относительно стоимости топлива, предусмотренной в тарифах</t>
  </si>
  <si>
    <t>10100</t>
  </si>
  <si>
    <t>70060</t>
  </si>
  <si>
    <t>S0060</t>
  </si>
  <si>
    <t>Осуществление части полномочий по организация водоснабжения населения в границе поселения</t>
  </si>
  <si>
    <t>28280</t>
  </si>
  <si>
    <t>Предоставление дополнительной меры социальной поддержки гражданам, заключившим контракт о прохождении военной службы в Вооруженных Силах Российской Федерации в зоне проведения специальной военной операции</t>
  </si>
  <si>
    <t>10060</t>
  </si>
  <si>
    <t>Осуществление переданных государственных полномочий Омской области по возмещению стоимости услуг по погребению</t>
  </si>
  <si>
    <t>70510</t>
  </si>
  <si>
    <t>Реализация инициативных проектов в сфере культуры на территории муниципальных образований Омской области</t>
  </si>
  <si>
    <t>91</t>
  </si>
  <si>
    <t>Инициативный проект "Благоустройство прилегающей территории к МБОУ ДО "Черлакская ДШИ"</t>
  </si>
  <si>
    <t>71410</t>
  </si>
  <si>
    <t>S1410</t>
  </si>
  <si>
    <t>Ч1410</t>
  </si>
  <si>
    <t>Профилактика социально-негативных явлений и пропаганда здорового образа жизни в молодежной среде</t>
  </si>
  <si>
    <t>53</t>
  </si>
  <si>
    <t>Прочие мероприятия по профилактике социально-негативных явлений и пропаганда здорового образа жизни в молодежной среде</t>
  </si>
  <si>
    <t>Организация временной занятости несовершеннолетних в летний период</t>
  </si>
  <si>
    <t>28270</t>
  </si>
  <si>
    <t>Расходы по укреплению материально-технической базы муниципальных музеев</t>
  </si>
  <si>
    <t>Содействие волонтеров в организации и проведении массовых мероприятий в сфере культуры</t>
  </si>
  <si>
    <t>10130</t>
  </si>
  <si>
    <t>Организация физкультурно-массовой работы</t>
  </si>
  <si>
    <t>60</t>
  </si>
  <si>
    <t>Мероприятия по организации физкультурно-массовой работы</t>
  </si>
  <si>
    <t>Капитальный ремонт и материально-техническое оснащение объектов, находящихся в муниципальной собственности, а также муниципальных учреждений</t>
  </si>
  <si>
    <t>Ремонт зданий, установка систем и оборудования пожарной и общей безопасности в муниципальных образовательных организациях</t>
  </si>
  <si>
    <t>70040</t>
  </si>
  <si>
    <t>S0040</t>
  </si>
  <si>
    <t>Обеспечение пунктов проведения экзаменов (далее – ППЭ) для государственной итоговой аттестации по образовательным программам основного общего и среднего общего образования (далее – ГИА), организованных на базе муниципальных общеобразовательных организаций, автоматизированным рабочим местом, подключенным к защищенной сети передачи данных "Проведение государственной итоговой аттестации по образовательным программам основного общего и среднего общего образования в пунктах проведения экзаменов" для связи с личным кабинетом ППЭ, соответствующим требованиям информационной безопасности</t>
  </si>
  <si>
    <t>70030</t>
  </si>
  <si>
    <t>Ч2110</t>
  </si>
  <si>
    <t>Обеспечение выплат обучающимся по образовательным программам высшего образования по направлению подготовки «Образование и педагогические науки», заключившим договор о целевом обучении</t>
  </si>
  <si>
    <t>72770</t>
  </si>
  <si>
    <t>S2770</t>
  </si>
  <si>
    <t>Ч2770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</si>
  <si>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</si>
  <si>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50502</t>
  </si>
  <si>
    <t>Осуществление части полномочий по формированию и исполнению бюджета поселения</t>
  </si>
  <si>
    <t>28250</t>
  </si>
  <si>
    <t>Резервный фонд администрации Черлакского муниципального района</t>
  </si>
  <si>
    <t>Резервные средства</t>
  </si>
  <si>
    <t>870</t>
  </si>
  <si>
    <t>Иные межбюджетные трансферты на обеспечение расходов по оплате труда работников поселений</t>
  </si>
  <si>
    <t>Субсидии гражданам, ведущим личное подсобное хозяйство, на возмещение части затрат по производству молока</t>
  </si>
  <si>
    <t>группам и подгруппам видов расходов классификации расходов бюджетов за 2024 год</t>
  </si>
  <si>
    <t>по источникам финансирования дефицита районного бюджета по кодам классификации источников финансирования дефицитов бюджетов за 2024 год</t>
  </si>
  <si>
    <t xml:space="preserve"> Черлакского муниципального района Омской областиза 2024 год"</t>
  </si>
  <si>
    <t>о расходах за счет средств резервного фонда  Администрации Черлакского муниципального района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</si>
</sst>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0.00;[Red]\-#,##0.00;0.00"/>
    <numFmt numFmtId="165" formatCode="0000\.00\.00"/>
    <numFmt numFmtId="166" formatCode="000\.00\.000\.0"/>
    <numFmt numFmtId="167" formatCode="00\.00\.00"/>
    <numFmt numFmtId="168" formatCode="000"/>
    <numFmt numFmtId="169" formatCode="0000"/>
    <numFmt numFmtId="170" formatCode="00"/>
    <numFmt numFmtId="171" formatCode="0.00.00.000"/>
    <numFmt numFmtId="172" formatCode="&quot;&quot;#000"/>
    <numFmt numFmtId="173" formatCode="&quot;&quot;###,##0.00"/>
    <numFmt numFmtId="174" formatCode="#,##0.00_ ;[Red]\-#,##0.00\ "/>
    <numFmt numFmtId="175" formatCode="#,##0.0_ ;[Red]\-#,##0.0\ "/>
  </numFmts>
  <fonts count="14" x14ac:knownFonts="1">
    <font>
      <sz val="11"/>
      <color theme="1"/>
      <name val="Calibri"/>
      <family val="2"/>
      <charset val="204"/>
      <scheme val="minor"/>
    </font>
    <font>
      <sz val="8"/>
      <name val="Arial Cyr"/>
      <charset val="204"/>
    </font>
    <font>
      <sz val="10"/>
      <name val="Arial"/>
      <family val="2"/>
      <charset val="204"/>
    </font>
    <font>
      <sz val="11"/>
      <color theme="1"/>
      <name val="Calibri"/>
      <family val="2"/>
      <charset val="204"/>
      <scheme val="minor"/>
    </font>
    <font>
      <sz val="14"/>
      <name val="Times New Roman"/>
      <family val="1"/>
      <charset val="204"/>
    </font>
    <font>
      <sz val="12"/>
      <name val="Times New Roman"/>
      <family val="1"/>
      <charset val="204"/>
    </font>
    <font>
      <sz val="10"/>
      <name val="Arial"/>
      <family val="2"/>
      <charset val="204"/>
    </font>
    <font>
      <sz val="12"/>
      <color indexed="9"/>
      <name val="Times New Roman"/>
      <family val="1"/>
      <charset val="204"/>
    </font>
    <font>
      <sz val="12"/>
      <color theme="1"/>
      <name val="Times New Roman"/>
      <family val="1"/>
      <charset val="204"/>
    </font>
    <font>
      <sz val="12"/>
      <color indexed="8"/>
      <name val="Times New Roman"/>
      <family val="1"/>
      <charset val="204"/>
    </font>
    <font>
      <sz val="10"/>
      <name val="Arial"/>
      <family val="2"/>
      <charset val="204"/>
    </font>
    <font>
      <sz val="10"/>
      <name val="Arial"/>
      <family val="2"/>
      <charset val="204"/>
    </font>
    <font>
      <b/>
      <sz val="12"/>
      <color indexed="8"/>
      <name val="Times New Roman"/>
      <family val="1"/>
      <charset val="204"/>
    </font>
    <font>
      <b/>
      <sz val="12"/>
      <name val="Times New Roman"/>
      <family val="1"/>
      <charset val="204"/>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8"/>
      </top>
      <bottom style="thin">
        <color indexed="64"/>
      </bottom>
      <diagonal/>
    </border>
  </borders>
  <cellStyleXfs count="8">
    <xf numFmtId="0" fontId="0" fillId="0" borderId="0"/>
    <xf numFmtId="0" fontId="1" fillId="0" borderId="0"/>
    <xf numFmtId="43" fontId="3" fillId="0" borderId="0" applyFont="0" applyFill="0" applyBorder="0" applyAlignment="0" applyProtection="0"/>
    <xf numFmtId="0" fontId="6" fillId="0" borderId="0"/>
    <xf numFmtId="0" fontId="2" fillId="0" borderId="0"/>
    <xf numFmtId="0" fontId="10" fillId="0" borderId="0"/>
    <xf numFmtId="0" fontId="11" fillId="0" borderId="0"/>
    <xf numFmtId="0" fontId="2" fillId="0" borderId="0"/>
  </cellStyleXfs>
  <cellXfs count="198">
    <xf numFmtId="0" fontId="0" fillId="0" borderId="0" xfId="0"/>
    <xf numFmtId="0" fontId="8" fillId="0" borderId="0" xfId="0" applyFont="1"/>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left" wrapText="1"/>
    </xf>
    <xf numFmtId="172" fontId="9" fillId="0" borderId="3" xfId="0" applyNumberFormat="1" applyFont="1" applyBorder="1" applyAlignment="1">
      <alignment horizontal="center" wrapText="1"/>
    </xf>
    <xf numFmtId="173" fontId="9" fillId="0" borderId="3" xfId="0" applyNumberFormat="1" applyFont="1" applyBorder="1" applyAlignment="1">
      <alignment horizontal="right" wrapText="1"/>
    </xf>
    <xf numFmtId="170" fontId="9" fillId="0" borderId="3" xfId="0" applyNumberFormat="1" applyFont="1" applyBorder="1" applyAlignment="1">
      <alignment horizontal="center" wrapText="1"/>
    </xf>
    <xf numFmtId="169" fontId="9" fillId="0" borderId="3" xfId="0" applyNumberFormat="1" applyFont="1" applyBorder="1" applyAlignment="1">
      <alignment horizontal="center" wrapText="1"/>
    </xf>
    <xf numFmtId="168" fontId="9" fillId="0" borderId="3" xfId="0" applyNumberFormat="1" applyFont="1" applyBorder="1" applyAlignment="1">
      <alignment horizontal="center" wrapText="1"/>
    </xf>
    <xf numFmtId="0" fontId="4" fillId="0" borderId="0" xfId="4" applyFont="1" applyAlignment="1" applyProtection="1">
      <alignment horizontal="center"/>
      <protection hidden="1"/>
    </xf>
    <xf numFmtId="0" fontId="4" fillId="0" borderId="0" xfId="4" applyFont="1" applyProtection="1">
      <protection hidden="1"/>
    </xf>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0" fontId="8" fillId="0" borderId="0" xfId="0" applyFont="1" applyAlignment="1">
      <alignment horizontal="right"/>
    </xf>
    <xf numFmtId="0" fontId="8" fillId="0" borderId="20" xfId="0" applyFont="1" applyBorder="1" applyAlignment="1">
      <alignment horizontal="center"/>
    </xf>
    <xf numFmtId="0" fontId="8" fillId="0" borderId="3" xfId="0" applyFont="1" applyBorder="1"/>
    <xf numFmtId="0" fontId="4" fillId="0" borderId="3" xfId="4" applyNumberFormat="1" applyFont="1" applyFill="1" applyBorder="1" applyAlignment="1" applyProtection="1">
      <alignment horizontal="center" vertical="center" textRotation="255" wrapText="1"/>
      <protection hidden="1"/>
    </xf>
    <xf numFmtId="0" fontId="8" fillId="0" borderId="8" xfId="0" applyFont="1" applyBorder="1" applyAlignment="1">
      <alignment horizontal="center" vertical="top"/>
    </xf>
    <xf numFmtId="14" fontId="8" fillId="0" borderId="8" xfId="0" applyNumberFormat="1" applyFont="1" applyBorder="1" applyAlignment="1">
      <alignment horizontal="center" vertical="top"/>
    </xf>
    <xf numFmtId="0" fontId="8" fillId="0" borderId="8" xfId="0" applyFont="1" applyBorder="1" applyAlignment="1">
      <alignment horizontal="center" vertical="top" wrapText="1"/>
    </xf>
    <xf numFmtId="4" fontId="8" fillId="0" borderId="8" xfId="0" applyNumberFormat="1" applyFont="1" applyBorder="1" applyAlignment="1">
      <alignment horizontal="center" vertical="top"/>
    </xf>
    <xf numFmtId="0" fontId="5" fillId="0" borderId="3" xfId="4" applyNumberFormat="1" applyFont="1" applyFill="1" applyBorder="1" applyAlignment="1" applyProtection="1">
      <alignment horizontal="center" vertical="center" textRotation="90" wrapText="1"/>
      <protection hidden="1"/>
    </xf>
    <xf numFmtId="0" fontId="5" fillId="0" borderId="0" xfId="1" applyFont="1" applyProtection="1">
      <protection hidden="1"/>
    </xf>
    <xf numFmtId="0" fontId="5" fillId="0" borderId="0" xfId="1" applyNumberFormat="1" applyFont="1" applyFill="1" applyAlignment="1" applyProtection="1">
      <protection hidden="1"/>
    </xf>
    <xf numFmtId="0" fontId="5" fillId="0" borderId="0" xfId="1" applyFont="1"/>
    <xf numFmtId="0" fontId="9" fillId="0" borderId="0" xfId="0" applyFont="1" applyAlignment="1">
      <alignment wrapText="1"/>
    </xf>
    <xf numFmtId="0" fontId="9" fillId="0" borderId="0" xfId="0" applyFont="1" applyBorder="1" applyAlignment="1">
      <alignment horizontal="center" wrapText="1"/>
    </xf>
    <xf numFmtId="0" fontId="9" fillId="0" borderId="0" xfId="0" applyFont="1" applyBorder="1" applyAlignment="1">
      <alignment horizontal="right" wrapText="1"/>
    </xf>
    <xf numFmtId="0" fontId="8" fillId="0" borderId="3" xfId="0" applyFont="1" applyFill="1" applyBorder="1"/>
    <xf numFmtId="0" fontId="8" fillId="0" borderId="3" xfId="0" applyFont="1" applyFill="1" applyBorder="1" applyAlignment="1">
      <alignment horizontal="center" vertical="center"/>
    </xf>
    <xf numFmtId="0" fontId="5" fillId="0" borderId="3" xfId="0" applyFont="1" applyFill="1" applyBorder="1"/>
    <xf numFmtId="0" fontId="4" fillId="0" borderId="3" xfId="4" applyNumberFormat="1" applyFont="1" applyFill="1" applyBorder="1" applyAlignment="1" applyProtection="1">
      <alignment horizontal="center" vertical="center" wrapText="1"/>
      <protection hidden="1"/>
    </xf>
    <xf numFmtId="0" fontId="8" fillId="0" borderId="0" xfId="0" applyFont="1" applyFill="1" applyBorder="1"/>
    <xf numFmtId="0" fontId="5" fillId="0" borderId="0" xfId="0" applyFont="1" applyFill="1" applyBorder="1"/>
    <xf numFmtId="0" fontId="8" fillId="0" borderId="0" xfId="0" applyFont="1" applyFill="1" applyBorder="1" applyAlignment="1">
      <alignment wrapText="1"/>
    </xf>
    <xf numFmtId="0" fontId="9" fillId="0" borderId="7" xfId="0" applyFont="1" applyBorder="1" applyAlignment="1">
      <alignment horizontal="center" vertical="center" wrapText="1"/>
    </xf>
    <xf numFmtId="0" fontId="9" fillId="0" borderId="17"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8"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5" fillId="0" borderId="0" xfId="1" applyNumberFormat="1" applyFont="1" applyFill="1" applyAlignment="1" applyProtection="1">
      <alignment horizontal="center" vertical="center"/>
      <protection hidden="1"/>
    </xf>
    <xf numFmtId="0" fontId="8" fillId="0" borderId="0" xfId="0" applyFont="1" applyAlignment="1">
      <alignment horizontal="center" vertical="center"/>
    </xf>
    <xf numFmtId="0" fontId="5" fillId="0" borderId="3" xfId="1" applyNumberFormat="1" applyFont="1" applyFill="1" applyBorder="1" applyAlignment="1" applyProtection="1">
      <alignment horizontal="center" vertical="center" wrapText="1"/>
      <protection hidden="1"/>
    </xf>
    <xf numFmtId="0" fontId="5" fillId="0" borderId="0" xfId="1" applyFont="1" applyFill="1"/>
    <xf numFmtId="0" fontId="8" fillId="0" borderId="0" xfId="0" applyFont="1" applyFill="1"/>
    <xf numFmtId="0" fontId="5" fillId="0" borderId="0" xfId="4" applyNumberFormat="1" applyFont="1" applyFill="1" applyBorder="1" applyAlignment="1" applyProtection="1">
      <alignment vertical="center" wrapText="1"/>
      <protection hidden="1"/>
    </xf>
    <xf numFmtId="49" fontId="5" fillId="0" borderId="3" xfId="1" applyNumberFormat="1" applyFont="1" applyFill="1" applyBorder="1" applyAlignment="1" applyProtection="1">
      <alignment horizontal="center" vertical="center" wrapText="1"/>
      <protection hidden="1"/>
    </xf>
    <xf numFmtId="49" fontId="5" fillId="0" borderId="3" xfId="1" applyNumberFormat="1" applyFont="1" applyFill="1" applyBorder="1" applyAlignment="1" applyProtection="1">
      <alignment horizontal="center" vertical="center"/>
      <protection hidden="1"/>
    </xf>
    <xf numFmtId="49" fontId="5" fillId="0" borderId="3" xfId="1" applyNumberFormat="1" applyFont="1" applyFill="1" applyBorder="1" applyAlignment="1" applyProtection="1">
      <alignment horizontal="left" vertical="top" wrapText="1"/>
      <protection hidden="1"/>
    </xf>
    <xf numFmtId="167" fontId="5" fillId="0" borderId="3" xfId="1" applyNumberFormat="1" applyFont="1" applyFill="1" applyBorder="1" applyAlignment="1" applyProtection="1">
      <alignment horizontal="left" vertical="top" wrapText="1"/>
      <protection hidden="1"/>
    </xf>
    <xf numFmtId="167" fontId="5" fillId="0" borderId="3" xfId="1" applyNumberFormat="1" applyFont="1" applyFill="1" applyBorder="1" applyAlignment="1" applyProtection="1">
      <alignment horizontal="center" vertical="center" wrapText="1"/>
      <protection hidden="1"/>
    </xf>
    <xf numFmtId="168" fontId="5" fillId="0" borderId="3" xfId="1" applyNumberFormat="1" applyFont="1" applyFill="1" applyBorder="1" applyAlignment="1" applyProtection="1">
      <alignment horizontal="center" vertical="center" wrapText="1"/>
      <protection hidden="1"/>
    </xf>
    <xf numFmtId="168" fontId="5" fillId="0" borderId="3" xfId="1" applyNumberFormat="1" applyFont="1" applyFill="1" applyBorder="1" applyAlignment="1" applyProtection="1">
      <alignment horizontal="center" vertical="center"/>
      <protection hidden="1"/>
    </xf>
    <xf numFmtId="0" fontId="7" fillId="0" borderId="3" xfId="1" applyNumberFormat="1" applyFont="1" applyFill="1" applyBorder="1" applyAlignment="1" applyProtection="1">
      <protection hidden="1"/>
    </xf>
    <xf numFmtId="0" fontId="5" fillId="0" borderId="0" xfId="1" applyFont="1" applyAlignment="1" applyProtection="1">
      <alignment vertical="center"/>
      <protection hidden="1"/>
    </xf>
    <xf numFmtId="49" fontId="5" fillId="0" borderId="3" xfId="1" applyNumberFormat="1" applyFont="1" applyFill="1" applyBorder="1" applyAlignment="1" applyProtection="1">
      <alignment horizontal="left" vertical="center" wrapText="1"/>
      <protection hidden="1"/>
    </xf>
    <xf numFmtId="167" fontId="5" fillId="0" borderId="3" xfId="1" applyNumberFormat="1" applyFont="1" applyFill="1" applyBorder="1" applyAlignment="1" applyProtection="1">
      <alignment horizontal="left" vertical="center" wrapText="1"/>
      <protection hidden="1"/>
    </xf>
    <xf numFmtId="0" fontId="5" fillId="0" borderId="0" xfId="1" applyFont="1" applyAlignment="1">
      <alignment vertical="center" wrapText="1"/>
    </xf>
    <xf numFmtId="0" fontId="5" fillId="0" borderId="3" xfId="1" applyNumberFormat="1" applyFont="1" applyFill="1" applyBorder="1" applyAlignment="1" applyProtection="1">
      <alignment vertical="center"/>
      <protection hidden="1"/>
    </xf>
    <xf numFmtId="0" fontId="5" fillId="0" borderId="0" xfId="1" applyFont="1" applyAlignment="1">
      <alignment vertical="center"/>
    </xf>
    <xf numFmtId="43" fontId="5" fillId="0" borderId="3" xfId="2" applyFont="1" applyFill="1" applyBorder="1" applyAlignment="1" applyProtection="1">
      <alignment vertical="center"/>
      <protection hidden="1"/>
    </xf>
    <xf numFmtId="171" fontId="5" fillId="0" borderId="3" xfId="1" applyNumberFormat="1" applyFont="1" applyFill="1" applyBorder="1" applyAlignment="1" applyProtection="1">
      <alignment horizontal="center" vertical="center"/>
      <protection hidden="1"/>
    </xf>
    <xf numFmtId="170" fontId="5" fillId="0" borderId="3" xfId="1" applyNumberFormat="1" applyFont="1" applyFill="1" applyBorder="1" applyAlignment="1" applyProtection="1">
      <alignment horizontal="center" vertical="center"/>
      <protection hidden="1"/>
    </xf>
    <xf numFmtId="169" fontId="5" fillId="0" borderId="3" xfId="1" applyNumberFormat="1" applyFont="1" applyFill="1" applyBorder="1" applyAlignment="1" applyProtection="1">
      <alignment horizontal="center" vertical="center"/>
      <protection hidden="1"/>
    </xf>
    <xf numFmtId="0" fontId="7" fillId="0" borderId="3" xfId="1" applyNumberFormat="1" applyFont="1" applyFill="1" applyBorder="1" applyAlignment="1" applyProtection="1">
      <alignment vertical="center"/>
      <protection hidden="1"/>
    </xf>
    <xf numFmtId="164" fontId="5" fillId="0" borderId="3" xfId="1" applyNumberFormat="1" applyFont="1" applyFill="1" applyBorder="1" applyAlignment="1" applyProtection="1">
      <alignment vertical="center"/>
      <protection hidden="1"/>
    </xf>
    <xf numFmtId="49" fontId="9" fillId="0" borderId="3" xfId="0" applyNumberFormat="1" applyFont="1" applyBorder="1" applyAlignment="1">
      <alignment horizontal="left" vertical="center" wrapText="1"/>
    </xf>
    <xf numFmtId="49" fontId="9" fillId="0" borderId="3" xfId="0" applyNumberFormat="1" applyFont="1" applyBorder="1" applyAlignment="1">
      <alignment horizontal="center" vertical="center"/>
    </xf>
    <xf numFmtId="175" fontId="9" fillId="0" borderId="3" xfId="0" applyNumberFormat="1" applyFont="1" applyBorder="1" applyAlignment="1">
      <alignment horizontal="center" vertical="center"/>
    </xf>
    <xf numFmtId="175" fontId="1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49" fontId="9" fillId="0" borderId="29" xfId="0" applyNumberFormat="1" applyFont="1" applyBorder="1" applyAlignment="1">
      <alignment horizontal="left" vertical="center" wrapText="1"/>
    </xf>
    <xf numFmtId="49" fontId="9" fillId="0" borderId="29" xfId="0" applyNumberFormat="1" applyFont="1" applyBorder="1" applyAlignment="1">
      <alignment horizontal="center" vertical="center"/>
    </xf>
    <xf numFmtId="49" fontId="9" fillId="0" borderId="8" xfId="0" applyNumberFormat="1" applyFont="1" applyBorder="1" applyAlignment="1">
      <alignment horizontal="left" vertical="center" wrapText="1"/>
    </xf>
    <xf numFmtId="49" fontId="9" fillId="0" borderId="8" xfId="0" applyNumberFormat="1" applyFont="1" applyBorder="1" applyAlignment="1">
      <alignment horizontal="center" vertical="center"/>
    </xf>
    <xf numFmtId="0" fontId="5" fillId="0" borderId="3" xfId="1" applyFont="1" applyFill="1" applyBorder="1" applyAlignment="1" applyProtection="1">
      <protection hidden="1"/>
    </xf>
    <xf numFmtId="0" fontId="5" fillId="0" borderId="3" xfId="1" applyFont="1" applyFill="1" applyBorder="1" applyAlignment="1" applyProtection="1">
      <alignment horizontal="center" vertical="center"/>
      <protection hidden="1"/>
    </xf>
    <xf numFmtId="0" fontId="4" fillId="0" borderId="0" xfId="4" applyNumberFormat="1" applyFont="1" applyFill="1" applyBorder="1" applyAlignment="1" applyProtection="1">
      <alignment horizontal="center" vertical="center" wrapText="1"/>
      <protection hidden="1"/>
    </xf>
    <xf numFmtId="0" fontId="5" fillId="0" borderId="5" xfId="1" applyNumberFormat="1" applyFont="1" applyFill="1" applyBorder="1" applyAlignment="1" applyProtection="1">
      <alignment horizontal="center" vertical="center" wrapText="1"/>
      <protection hidden="1"/>
    </xf>
    <xf numFmtId="0" fontId="9" fillId="0" borderId="0" xfId="0" applyFont="1" applyAlignment="1">
      <alignment horizontal="center" vertical="center" wrapText="1"/>
    </xf>
    <xf numFmtId="167" fontId="5" fillId="0" borderId="3" xfId="1" applyNumberFormat="1" applyFont="1" applyFill="1" applyBorder="1" applyAlignment="1" applyProtection="1">
      <alignment horizontal="left" vertical="center"/>
      <protection hidden="1"/>
    </xf>
    <xf numFmtId="49" fontId="5" fillId="0" borderId="3" xfId="1" applyNumberFormat="1" applyFont="1" applyFill="1" applyBorder="1" applyAlignment="1" applyProtection="1">
      <alignment horizontal="center" vertical="center"/>
      <protection hidden="1"/>
    </xf>
    <xf numFmtId="0" fontId="5" fillId="0" borderId="0" xfId="1" applyFont="1" applyAlignment="1">
      <alignment horizontal="right"/>
    </xf>
    <xf numFmtId="167" fontId="5" fillId="0" borderId="3" xfId="1" applyNumberFormat="1" applyFont="1" applyFill="1" applyBorder="1" applyAlignment="1" applyProtection="1">
      <alignment horizontal="left" vertical="center"/>
      <protection hidden="1"/>
    </xf>
    <xf numFmtId="49" fontId="5" fillId="0" borderId="3" xfId="1" applyNumberFormat="1" applyFont="1" applyFill="1" applyBorder="1" applyAlignment="1" applyProtection="1">
      <alignment horizontal="center" vertical="center"/>
      <protection hidden="1"/>
    </xf>
    <xf numFmtId="49" fontId="5" fillId="0" borderId="3" xfId="1" applyNumberFormat="1" applyFont="1" applyFill="1" applyBorder="1" applyAlignment="1" applyProtection="1">
      <alignment horizontal="left" vertical="center"/>
      <protection hidden="1"/>
    </xf>
    <xf numFmtId="49" fontId="5" fillId="0" borderId="0" xfId="4" applyNumberFormat="1" applyFont="1" applyFill="1" applyBorder="1" applyAlignment="1">
      <alignment horizontal="right" wrapText="1"/>
    </xf>
    <xf numFmtId="0" fontId="5" fillId="0" borderId="0" xfId="4" applyNumberFormat="1" applyFont="1" applyFill="1" applyBorder="1" applyAlignment="1" applyProtection="1">
      <alignment horizontal="center" vertical="center" wrapText="1"/>
      <protection hidden="1"/>
    </xf>
    <xf numFmtId="0" fontId="4" fillId="0" borderId="0" xfId="4" applyFont="1" applyAlignment="1">
      <alignment horizontal="right"/>
    </xf>
    <xf numFmtId="0" fontId="4" fillId="0" borderId="3" xfId="4" applyNumberFormat="1" applyFont="1" applyFill="1" applyBorder="1" applyAlignment="1" applyProtection="1">
      <alignment horizontal="center" vertical="center" wrapText="1"/>
      <protection hidden="1"/>
    </xf>
    <xf numFmtId="0" fontId="4" fillId="0" borderId="1" xfId="4" applyNumberFormat="1" applyFont="1" applyFill="1" applyBorder="1" applyAlignment="1" applyProtection="1">
      <alignment horizontal="center" vertical="center" wrapText="1"/>
      <protection hidden="1"/>
    </xf>
    <xf numFmtId="0" fontId="4" fillId="0" borderId="4" xfId="4" applyNumberFormat="1" applyFont="1" applyFill="1" applyBorder="1" applyAlignment="1" applyProtection="1">
      <alignment horizontal="center" vertical="center" wrapText="1"/>
      <protection hidden="1"/>
    </xf>
    <xf numFmtId="0" fontId="4" fillId="0" borderId="2" xfId="4" applyNumberFormat="1" applyFont="1" applyFill="1" applyBorder="1" applyAlignment="1" applyProtection="1">
      <alignment horizontal="center" vertical="center" wrapText="1"/>
      <protection hidden="1"/>
    </xf>
    <xf numFmtId="0" fontId="5" fillId="0" borderId="0" xfId="4" applyFont="1" applyFill="1" applyBorder="1" applyAlignment="1">
      <alignment horizontal="center" wrapText="1"/>
    </xf>
    <xf numFmtId="0" fontId="4" fillId="0" borderId="0" xfId="4" applyNumberFormat="1" applyFont="1" applyFill="1" applyBorder="1" applyAlignment="1" applyProtection="1">
      <alignment horizontal="center" vertical="center" wrapText="1"/>
      <protection hidden="1"/>
    </xf>
    <xf numFmtId="0" fontId="5" fillId="0" borderId="0" xfId="1" applyNumberFormat="1" applyFont="1" applyFill="1" applyAlignment="1" applyProtection="1">
      <alignment horizontal="center"/>
      <protection hidden="1"/>
    </xf>
    <xf numFmtId="0" fontId="12" fillId="0" borderId="3" xfId="0" applyFont="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174" fontId="12" fillId="0" borderId="3" xfId="0" applyNumberFormat="1" applyFont="1" applyBorder="1" applyAlignment="1">
      <alignment horizontal="right" vertical="center"/>
    </xf>
    <xf numFmtId="0" fontId="5" fillId="0" borderId="5" xfId="1" applyNumberFormat="1" applyFont="1" applyFill="1" applyBorder="1" applyAlignment="1" applyProtection="1">
      <alignment horizontal="center" vertical="center" wrapText="1"/>
      <protection hidden="1"/>
    </xf>
    <xf numFmtId="0" fontId="5" fillId="0" borderId="0" xfId="1" applyFont="1" applyFill="1" applyAlignment="1">
      <alignment horizontal="right"/>
    </xf>
    <xf numFmtId="0" fontId="8" fillId="0" borderId="0" xfId="0" applyFont="1" applyFill="1" applyAlignment="1">
      <alignment horizontal="center" vertical="center" wrapText="1"/>
    </xf>
    <xf numFmtId="0" fontId="5" fillId="0" borderId="0" xfId="1" applyFont="1" applyFill="1" applyBorder="1" applyAlignment="1">
      <alignment horizontal="right" vertical="center" wrapText="1"/>
    </xf>
    <xf numFmtId="0" fontId="8" fillId="0" borderId="0" xfId="0" applyFont="1" applyFill="1" applyBorder="1" applyAlignment="1">
      <alignment horizontal="right" wrapText="1"/>
    </xf>
    <xf numFmtId="0" fontId="5" fillId="0" borderId="0" xfId="1" applyNumberFormat="1" applyFont="1" applyFill="1" applyBorder="1" applyAlignment="1" applyProtection="1">
      <alignment horizontal="center" vertical="center"/>
      <protection hidden="1"/>
    </xf>
    <xf numFmtId="0" fontId="5" fillId="0" borderId="6" xfId="1" applyFont="1" applyFill="1" applyBorder="1" applyAlignment="1" applyProtection="1">
      <alignment horizontal="center"/>
      <protection hidden="1"/>
    </xf>
    <xf numFmtId="0" fontId="5" fillId="0" borderId="8" xfId="1" applyFont="1" applyFill="1" applyBorder="1" applyAlignment="1" applyProtection="1">
      <alignment horizontal="center"/>
      <protection hidden="1"/>
    </xf>
    <xf numFmtId="0" fontId="5" fillId="0" borderId="0" xfId="1" applyFont="1" applyFill="1" applyBorder="1" applyAlignment="1" applyProtection="1">
      <alignment horizontal="center"/>
      <protection hidden="1"/>
    </xf>
    <xf numFmtId="0" fontId="5" fillId="0" borderId="5" xfId="1" applyNumberFormat="1" applyFont="1" applyFill="1" applyBorder="1" applyAlignment="1" applyProtection="1">
      <alignment horizontal="center" vertical="center"/>
      <protection hidden="1"/>
    </xf>
    <xf numFmtId="0" fontId="9" fillId="0" borderId="3" xfId="0" applyFont="1" applyBorder="1" applyAlignment="1">
      <alignment horizontal="center" wrapText="1"/>
    </xf>
    <xf numFmtId="0" fontId="9" fillId="0" borderId="10" xfId="0" applyFont="1" applyBorder="1" applyAlignment="1">
      <alignment horizontal="center" vertical="center" textRotation="90" wrapText="1"/>
    </xf>
    <xf numFmtId="0" fontId="9" fillId="0" borderId="15" xfId="0" applyFont="1" applyBorder="1" applyAlignment="1">
      <alignment horizontal="center" vertical="center" textRotation="90" wrapText="1"/>
    </xf>
    <xf numFmtId="0" fontId="9" fillId="0" borderId="16" xfId="0" applyFont="1" applyBorder="1" applyAlignment="1">
      <alignment horizontal="center" vertical="center" textRotation="90"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0" xfId="0" applyFont="1" applyAlignment="1">
      <alignment horizontal="right"/>
    </xf>
    <xf numFmtId="0" fontId="8" fillId="0" borderId="0" xfId="0" applyFont="1" applyAlignment="1">
      <alignment horizontal="right" vertical="center"/>
    </xf>
    <xf numFmtId="0" fontId="8" fillId="0" borderId="0" xfId="0" applyFont="1" applyAlignment="1">
      <alignment horizontal="center" vertical="center"/>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3" fillId="0" borderId="3" xfId="4" applyNumberFormat="1" applyFont="1" applyFill="1" applyBorder="1" applyAlignment="1" applyProtection="1">
      <alignment horizontal="center"/>
      <protection hidden="1"/>
    </xf>
    <xf numFmtId="0" fontId="5" fillId="0" borderId="3" xfId="4" applyNumberFormat="1" applyFont="1" applyFill="1" applyBorder="1" applyAlignment="1" applyProtection="1">
      <alignment horizontal="left"/>
      <protection hidden="1"/>
    </xf>
    <xf numFmtId="167" fontId="5" fillId="0" borderId="3" xfId="4" applyNumberFormat="1" applyFont="1" applyFill="1" applyBorder="1" applyAlignment="1" applyProtection="1">
      <alignment horizontal="left"/>
      <protection hidden="1"/>
    </xf>
    <xf numFmtId="167" fontId="5" fillId="0" borderId="3" xfId="4" applyNumberFormat="1" applyFont="1" applyFill="1" applyBorder="1" applyAlignment="1" applyProtection="1">
      <alignment horizontal="left"/>
      <protection hidden="1"/>
    </xf>
    <xf numFmtId="167" fontId="13" fillId="0" borderId="3" xfId="4" applyNumberFormat="1" applyFont="1" applyFill="1" applyBorder="1" applyAlignment="1" applyProtection="1">
      <alignment horizontal="left" wrapText="1"/>
      <protection hidden="1"/>
    </xf>
    <xf numFmtId="167" fontId="13" fillId="0" borderId="3" xfId="4" applyNumberFormat="1" applyFont="1" applyFill="1" applyBorder="1" applyAlignment="1" applyProtection="1">
      <alignment horizontal="left" vertical="center" wrapText="1"/>
      <protection hidden="1"/>
    </xf>
    <xf numFmtId="168" fontId="13" fillId="0" borderId="3" xfId="4" applyNumberFormat="1" applyFont="1" applyFill="1" applyBorder="1" applyAlignment="1" applyProtection="1">
      <alignment horizontal="center" vertical="center"/>
      <protection hidden="1"/>
    </xf>
    <xf numFmtId="171" fontId="13" fillId="0" borderId="3" xfId="4" applyNumberFormat="1" applyFont="1" applyFill="1" applyBorder="1" applyAlignment="1" applyProtection="1">
      <alignment horizontal="center" vertical="center"/>
      <protection hidden="1"/>
    </xf>
    <xf numFmtId="167" fontId="13" fillId="0" borderId="3" xfId="4" applyNumberFormat="1" applyFont="1" applyFill="1" applyBorder="1" applyAlignment="1" applyProtection="1">
      <alignment horizontal="left" vertical="center"/>
      <protection hidden="1"/>
    </xf>
    <xf numFmtId="164" fontId="13" fillId="0" borderId="3" xfId="4" applyNumberFormat="1" applyFont="1" applyFill="1" applyBorder="1" applyAlignment="1" applyProtection="1">
      <protection hidden="1"/>
    </xf>
    <xf numFmtId="164" fontId="13" fillId="0" borderId="3" xfId="4" applyNumberFormat="1" applyFont="1" applyFill="1" applyBorder="1" applyAlignment="1" applyProtection="1">
      <alignment horizontal="center" vertical="center"/>
      <protection hidden="1"/>
    </xf>
    <xf numFmtId="164" fontId="13" fillId="0" borderId="3" xfId="4" applyNumberFormat="1" applyFont="1" applyFill="1" applyBorder="1" applyAlignment="1" applyProtection="1">
      <alignment horizontal="center" vertical="center"/>
      <protection hidden="1"/>
    </xf>
    <xf numFmtId="0" fontId="5" fillId="0" borderId="3" xfId="4" applyNumberFormat="1" applyFont="1" applyFill="1" applyBorder="1" applyAlignment="1" applyProtection="1">
      <alignment horizontal="center"/>
      <protection hidden="1"/>
    </xf>
    <xf numFmtId="167" fontId="5" fillId="0" borderId="3" xfId="4" applyNumberFormat="1" applyFont="1" applyFill="1" applyBorder="1" applyAlignment="1" applyProtection="1">
      <alignment horizontal="left" wrapText="1"/>
      <protection hidden="1"/>
    </xf>
    <xf numFmtId="167" fontId="5" fillId="0" borderId="3" xfId="4" applyNumberFormat="1" applyFont="1" applyFill="1" applyBorder="1" applyAlignment="1" applyProtection="1">
      <alignment horizontal="left" wrapText="1"/>
      <protection hidden="1"/>
    </xf>
    <xf numFmtId="168" fontId="5" fillId="0" borderId="3" xfId="4" applyNumberFormat="1" applyFont="1" applyFill="1" applyBorder="1" applyAlignment="1" applyProtection="1">
      <alignment horizontal="center"/>
      <protection hidden="1"/>
    </xf>
    <xf numFmtId="171" fontId="5" fillId="0" borderId="3" xfId="4" applyNumberFormat="1" applyFont="1" applyFill="1" applyBorder="1" applyAlignment="1" applyProtection="1">
      <alignment horizontal="center"/>
      <protection hidden="1"/>
    </xf>
    <xf numFmtId="170" fontId="5" fillId="0" borderId="3" xfId="4" applyNumberFormat="1" applyFont="1" applyFill="1" applyBorder="1" applyAlignment="1" applyProtection="1">
      <alignment horizontal="center"/>
      <protection hidden="1"/>
    </xf>
    <xf numFmtId="169" fontId="5" fillId="0" borderId="3" xfId="4" applyNumberFormat="1" applyFont="1" applyFill="1" applyBorder="1" applyAlignment="1" applyProtection="1">
      <alignment horizontal="center"/>
      <protection hidden="1"/>
    </xf>
    <xf numFmtId="164" fontId="5" fillId="0" borderId="3" xfId="4" applyNumberFormat="1" applyFont="1" applyFill="1" applyBorder="1" applyAlignment="1" applyProtection="1">
      <protection hidden="1"/>
    </xf>
    <xf numFmtId="164" fontId="5" fillId="0" borderId="3" xfId="4" applyNumberFormat="1" applyFont="1" applyFill="1" applyBorder="1" applyAlignment="1" applyProtection="1">
      <alignment horizontal="center"/>
      <protection hidden="1"/>
    </xf>
    <xf numFmtId="164" fontId="5" fillId="0" borderId="3" xfId="4" applyNumberFormat="1" applyFont="1" applyFill="1" applyBorder="1" applyAlignment="1" applyProtection="1">
      <alignment horizontal="center"/>
      <protection hidden="1"/>
    </xf>
    <xf numFmtId="169" fontId="5" fillId="0" borderId="3" xfId="4" applyNumberFormat="1" applyFont="1" applyFill="1" applyBorder="1" applyAlignment="1" applyProtection="1">
      <alignment horizontal="left"/>
      <protection hidden="1"/>
    </xf>
    <xf numFmtId="167" fontId="5" fillId="0" borderId="3" xfId="4" applyNumberFormat="1" applyFont="1" applyFill="1" applyBorder="1" applyAlignment="1" applyProtection="1">
      <alignment horizontal="center" wrapText="1"/>
      <protection hidden="1"/>
    </xf>
    <xf numFmtId="168" fontId="5" fillId="0" borderId="3" xfId="4" applyNumberFormat="1" applyFont="1" applyFill="1" applyBorder="1" applyAlignment="1" applyProtection="1">
      <alignment horizontal="center" wrapText="1"/>
      <protection hidden="1"/>
    </xf>
    <xf numFmtId="166" fontId="5" fillId="0" borderId="3" xfId="4" applyNumberFormat="1" applyFont="1" applyFill="1" applyBorder="1" applyAlignment="1" applyProtection="1">
      <alignment horizontal="left"/>
      <protection hidden="1"/>
    </xf>
    <xf numFmtId="165" fontId="5" fillId="0" borderId="3" xfId="4" applyNumberFormat="1" applyFont="1" applyFill="1" applyBorder="1" applyAlignment="1" applyProtection="1">
      <alignment horizontal="left"/>
      <protection hidden="1"/>
    </xf>
    <xf numFmtId="171" fontId="5" fillId="0" borderId="3" xfId="4" applyNumberFormat="1" applyFont="1" applyFill="1" applyBorder="1" applyAlignment="1" applyProtection="1">
      <protection hidden="1"/>
    </xf>
    <xf numFmtId="167" fontId="13" fillId="0" borderId="3" xfId="4" applyNumberFormat="1" applyFont="1" applyFill="1" applyBorder="1" applyAlignment="1" applyProtection="1">
      <alignment horizontal="left" wrapText="1"/>
      <protection hidden="1"/>
    </xf>
    <xf numFmtId="168" fontId="13" fillId="0" borderId="3" xfId="4" applyNumberFormat="1" applyFont="1" applyFill="1" applyBorder="1" applyAlignment="1" applyProtection="1">
      <alignment horizontal="center"/>
      <protection hidden="1"/>
    </xf>
    <xf numFmtId="171" fontId="13" fillId="0" borderId="3" xfId="4" applyNumberFormat="1" applyFont="1" applyFill="1" applyBorder="1" applyAlignment="1" applyProtection="1">
      <alignment horizontal="center"/>
      <protection hidden="1"/>
    </xf>
    <xf numFmtId="167" fontId="13" fillId="0" borderId="3" xfId="4" applyNumberFormat="1" applyFont="1" applyFill="1" applyBorder="1" applyAlignment="1" applyProtection="1">
      <alignment horizontal="left"/>
      <protection hidden="1"/>
    </xf>
    <xf numFmtId="164" fontId="13" fillId="0" borderId="3" xfId="4" applyNumberFormat="1" applyFont="1" applyFill="1" applyBorder="1" applyAlignment="1" applyProtection="1">
      <alignment horizontal="center"/>
      <protection hidden="1"/>
    </xf>
    <xf numFmtId="164" fontId="13" fillId="0" borderId="3" xfId="4" applyNumberFormat="1" applyFont="1" applyFill="1" applyBorder="1" applyAlignment="1" applyProtection="1">
      <alignment horizontal="center"/>
      <protection hidden="1"/>
    </xf>
    <xf numFmtId="43" fontId="5" fillId="0" borderId="3" xfId="4" applyNumberFormat="1" applyFont="1" applyFill="1" applyBorder="1" applyAlignment="1" applyProtection="1">
      <protection hidden="1"/>
    </xf>
    <xf numFmtId="0" fontId="13" fillId="0" borderId="3" xfId="4" applyNumberFormat="1" applyFont="1" applyFill="1" applyBorder="1" applyAlignment="1" applyProtection="1">
      <alignment horizontal="left"/>
      <protection hidden="1"/>
    </xf>
    <xf numFmtId="167" fontId="13" fillId="0" borderId="3" xfId="4" applyNumberFormat="1" applyFont="1" applyFill="1" applyBorder="1" applyAlignment="1" applyProtection="1">
      <alignment horizontal="left"/>
      <protection hidden="1"/>
    </xf>
    <xf numFmtId="171" fontId="13" fillId="0" borderId="1" xfId="4" applyNumberFormat="1" applyFont="1" applyFill="1" applyBorder="1" applyAlignment="1" applyProtection="1">
      <alignment horizontal="center"/>
      <protection hidden="1"/>
    </xf>
    <xf numFmtId="171" fontId="13" fillId="0" borderId="2" xfId="4" applyNumberFormat="1" applyFont="1" applyFill="1" applyBorder="1" applyAlignment="1" applyProtection="1">
      <alignment horizontal="center"/>
      <protection hidden="1"/>
    </xf>
    <xf numFmtId="171" fontId="13" fillId="0" borderId="4" xfId="4" applyNumberFormat="1" applyFont="1" applyFill="1" applyBorder="1" applyAlignment="1" applyProtection="1">
      <alignment horizontal="center"/>
      <protection hidden="1"/>
    </xf>
    <xf numFmtId="167" fontId="13" fillId="0" borderId="3" xfId="4" applyNumberFormat="1" applyFont="1" applyFill="1" applyBorder="1" applyAlignment="1" applyProtection="1">
      <alignment horizontal="center" wrapText="1"/>
      <protection hidden="1"/>
    </xf>
    <xf numFmtId="168" fontId="13" fillId="0" borderId="3" xfId="4" applyNumberFormat="1" applyFont="1" applyFill="1" applyBorder="1" applyAlignment="1" applyProtection="1">
      <alignment horizontal="center" wrapText="1"/>
      <protection hidden="1"/>
    </xf>
    <xf numFmtId="166" fontId="13" fillId="0" borderId="3" xfId="4" applyNumberFormat="1" applyFont="1" applyFill="1" applyBorder="1" applyAlignment="1" applyProtection="1">
      <alignment horizontal="left"/>
      <protection hidden="1"/>
    </xf>
    <xf numFmtId="165" fontId="13" fillId="0" borderId="3" xfId="4" applyNumberFormat="1" applyFont="1" applyFill="1" applyBorder="1" applyAlignment="1" applyProtection="1">
      <alignment horizontal="left"/>
      <protection hidden="1"/>
    </xf>
    <xf numFmtId="167" fontId="5" fillId="0" borderId="3" xfId="1" applyNumberFormat="1" applyFont="1" applyFill="1" applyBorder="1" applyAlignment="1" applyProtection="1">
      <alignment horizontal="left" wrapText="1"/>
      <protection hidden="1"/>
    </xf>
    <xf numFmtId="0" fontId="5" fillId="0" borderId="3" xfId="4" applyNumberFormat="1" applyFont="1" applyFill="1" applyBorder="1" applyAlignment="1" applyProtection="1">
      <protection hidden="1"/>
    </xf>
    <xf numFmtId="0" fontId="7" fillId="0" borderId="3" xfId="4" applyNumberFormat="1" applyFont="1" applyFill="1" applyBorder="1" applyAlignment="1" applyProtection="1">
      <protection hidden="1"/>
    </xf>
    <xf numFmtId="0" fontId="5" fillId="0" borderId="3" xfId="4" applyFont="1" applyBorder="1" applyAlignment="1">
      <alignment horizontal="center"/>
    </xf>
    <xf numFmtId="0" fontId="5" fillId="0" borderId="3" xfId="4" applyFont="1" applyBorder="1"/>
    <xf numFmtId="0" fontId="5" fillId="0" borderId="3" xfId="4" applyFont="1" applyBorder="1" applyAlignment="1"/>
    <xf numFmtId="0" fontId="13" fillId="0" borderId="3" xfId="4" applyFont="1" applyBorder="1" applyAlignment="1">
      <alignment horizontal="center"/>
    </xf>
    <xf numFmtId="0" fontId="13" fillId="0" borderId="3" xfId="4" applyFont="1" applyBorder="1" applyAlignment="1"/>
    <xf numFmtId="49" fontId="5" fillId="0" borderId="3" xfId="4" applyNumberFormat="1" applyFont="1" applyFill="1" applyBorder="1" applyAlignment="1" applyProtection="1">
      <alignment horizontal="center"/>
      <protection hidden="1"/>
    </xf>
    <xf numFmtId="174" fontId="9" fillId="0" borderId="3" xfId="0" applyNumberFormat="1" applyFont="1" applyBorder="1" applyAlignment="1">
      <alignment horizontal="center" vertical="center"/>
    </xf>
    <xf numFmtId="174" fontId="9" fillId="0" borderId="29" xfId="0" applyNumberFormat="1" applyFont="1" applyBorder="1" applyAlignment="1">
      <alignment horizontal="center" vertical="center"/>
    </xf>
    <xf numFmtId="174" fontId="9" fillId="0" borderId="3" xfId="0" applyNumberFormat="1" applyFont="1" applyBorder="1" applyAlignment="1">
      <alignment horizontal="center" vertical="center"/>
    </xf>
    <xf numFmtId="174" fontId="9" fillId="0" borderId="8" xfId="0" applyNumberFormat="1" applyFont="1" applyBorder="1" applyAlignment="1">
      <alignment horizontal="center" vertical="center"/>
    </xf>
    <xf numFmtId="174" fontId="12" fillId="0" borderId="3" xfId="0" applyNumberFormat="1" applyFont="1" applyBorder="1" applyAlignment="1">
      <alignment horizontal="center" vertical="center"/>
    </xf>
    <xf numFmtId="174" fontId="12" fillId="0" borderId="3" xfId="0" applyNumberFormat="1" applyFont="1" applyBorder="1" applyAlignment="1">
      <alignment horizontal="center" vertical="center"/>
    </xf>
  </cellXfs>
  <cellStyles count="8">
    <cellStyle name="Обычный" xfId="0" builtinId="0"/>
    <cellStyle name="Обычный 2" xfId="1"/>
    <cellStyle name="Обычный 2 2" xfId="4"/>
    <cellStyle name="Обычный 2 3" xfId="5"/>
    <cellStyle name="Обычный 2 4" xfId="6"/>
    <cellStyle name="Обычный 2 7" xfId="3"/>
    <cellStyle name="Обычный 2 9" xfId="7"/>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99"/>
  <sheetViews>
    <sheetView tabSelected="1" view="pageBreakPreview" zoomScaleNormal="80" zoomScaleSheetLayoutView="100" workbookViewId="0">
      <selection activeCell="A199" sqref="A199"/>
    </sheetView>
  </sheetViews>
  <sheetFormatPr defaultColWidth="7.85546875" defaultRowHeight="15.75" x14ac:dyDescent="0.25"/>
  <cols>
    <col min="1" max="1" width="58.7109375" style="63" customWidth="1"/>
    <col min="2" max="5" width="0" style="28" hidden="1" customWidth="1"/>
    <col min="6" max="6" width="15" style="28" customWidth="1"/>
    <col min="7" max="7" width="7" style="28" customWidth="1"/>
    <col min="8" max="8" width="9" style="28" customWidth="1"/>
    <col min="9" max="9" width="0" style="28" hidden="1" customWidth="1"/>
    <col min="10" max="10" width="8.28515625" style="28" customWidth="1"/>
    <col min="11" max="17" width="0" style="28" hidden="1" customWidth="1"/>
    <col min="18" max="18" width="23.5703125" style="28" customWidth="1"/>
    <col min="19" max="19" width="22.7109375" style="28" customWidth="1"/>
    <col min="20" max="20" width="17.140625" style="28" customWidth="1"/>
    <col min="21" max="218" width="7.85546875" style="28" customWidth="1"/>
    <col min="219" max="16384" width="7.85546875" style="28"/>
  </cols>
  <sheetData>
    <row r="1" spans="1:38" x14ac:dyDescent="0.25">
      <c r="A1" s="86" t="s">
        <v>903</v>
      </c>
      <c r="B1" s="86"/>
      <c r="C1" s="86"/>
      <c r="D1" s="86"/>
      <c r="E1" s="86"/>
      <c r="F1" s="86"/>
      <c r="G1" s="86"/>
      <c r="H1" s="86"/>
      <c r="I1" s="86"/>
      <c r="J1" s="86"/>
      <c r="K1" s="86"/>
      <c r="L1" s="86"/>
      <c r="M1" s="86"/>
      <c r="N1" s="86"/>
      <c r="O1" s="86"/>
      <c r="P1" s="86"/>
      <c r="Q1" s="86"/>
      <c r="R1" s="86"/>
      <c r="S1" s="86"/>
      <c r="T1" s="86"/>
    </row>
    <row r="2" spans="1:38" x14ac:dyDescent="0.25">
      <c r="A2" s="86" t="s">
        <v>976</v>
      </c>
      <c r="B2" s="86"/>
      <c r="C2" s="86"/>
      <c r="D2" s="86"/>
      <c r="E2" s="86"/>
      <c r="F2" s="86"/>
      <c r="G2" s="86"/>
      <c r="H2" s="86"/>
      <c r="I2" s="86"/>
      <c r="J2" s="86"/>
      <c r="K2" s="86"/>
      <c r="L2" s="86"/>
      <c r="M2" s="86"/>
      <c r="N2" s="86"/>
      <c r="O2" s="86"/>
      <c r="P2" s="86"/>
      <c r="Q2" s="86"/>
      <c r="R2" s="86"/>
      <c r="S2" s="86"/>
      <c r="T2" s="86"/>
    </row>
    <row r="3" spans="1:38" x14ac:dyDescent="0.25">
      <c r="A3" s="86" t="s">
        <v>947</v>
      </c>
      <c r="B3" s="86"/>
      <c r="C3" s="86"/>
      <c r="D3" s="86"/>
      <c r="E3" s="86"/>
      <c r="F3" s="86"/>
      <c r="G3" s="86"/>
      <c r="H3" s="86"/>
      <c r="I3" s="86"/>
      <c r="J3" s="86"/>
      <c r="K3" s="86"/>
      <c r="L3" s="86"/>
      <c r="M3" s="86"/>
      <c r="N3" s="86"/>
      <c r="O3" s="86"/>
      <c r="P3" s="86"/>
      <c r="Q3" s="86"/>
      <c r="R3" s="86"/>
      <c r="S3" s="86"/>
      <c r="T3" s="86"/>
    </row>
    <row r="4" spans="1:38" x14ac:dyDescent="0.25">
      <c r="A4" s="86" t="s">
        <v>1030</v>
      </c>
      <c r="B4" s="86"/>
      <c r="C4" s="86"/>
      <c r="D4" s="86"/>
      <c r="E4" s="86"/>
      <c r="F4" s="86"/>
      <c r="G4" s="86"/>
      <c r="H4" s="86"/>
      <c r="I4" s="86"/>
      <c r="J4" s="86"/>
      <c r="K4" s="86"/>
      <c r="L4" s="86"/>
      <c r="M4" s="86"/>
      <c r="N4" s="86"/>
      <c r="O4" s="86"/>
      <c r="P4" s="86"/>
      <c r="Q4" s="86"/>
      <c r="R4" s="86"/>
      <c r="S4" s="86"/>
      <c r="T4" s="86"/>
    </row>
    <row r="5" spans="1:38" x14ac:dyDescent="0.25">
      <c r="A5" s="86" t="s">
        <v>1029</v>
      </c>
      <c r="B5" s="86"/>
      <c r="C5" s="86"/>
      <c r="D5" s="86"/>
      <c r="E5" s="86"/>
      <c r="F5" s="86"/>
      <c r="G5" s="86"/>
      <c r="H5" s="86"/>
      <c r="I5" s="86"/>
      <c r="J5" s="86"/>
      <c r="K5" s="86"/>
      <c r="L5" s="86"/>
      <c r="M5" s="86"/>
      <c r="N5" s="86"/>
      <c r="O5" s="86"/>
      <c r="P5" s="86"/>
      <c r="Q5" s="86"/>
      <c r="R5" s="86"/>
      <c r="S5" s="86"/>
      <c r="T5" s="86"/>
    </row>
    <row r="6" spans="1:38" x14ac:dyDescent="0.25">
      <c r="A6" s="86"/>
      <c r="B6" s="86"/>
      <c r="C6" s="86"/>
      <c r="D6" s="86"/>
      <c r="E6" s="86"/>
      <c r="F6" s="86"/>
      <c r="G6" s="86"/>
      <c r="H6" s="86"/>
      <c r="I6" s="86"/>
      <c r="J6" s="86"/>
      <c r="K6" s="86"/>
      <c r="L6" s="86"/>
      <c r="M6" s="86"/>
      <c r="N6" s="86"/>
      <c r="O6" s="86"/>
      <c r="P6" s="86"/>
      <c r="Q6" s="86"/>
      <c r="R6" s="86"/>
      <c r="S6" s="86"/>
      <c r="T6" s="86"/>
    </row>
    <row r="7" spans="1:38" ht="42" customHeight="1" x14ac:dyDescent="0.25">
      <c r="A7" s="91" t="s">
        <v>1031</v>
      </c>
      <c r="B7" s="91"/>
      <c r="C7" s="91"/>
      <c r="D7" s="91"/>
      <c r="E7" s="91"/>
      <c r="F7" s="91"/>
      <c r="G7" s="91"/>
      <c r="H7" s="91"/>
      <c r="I7" s="91"/>
      <c r="J7" s="91"/>
      <c r="K7" s="91"/>
      <c r="L7" s="91"/>
      <c r="M7" s="91"/>
      <c r="N7" s="91"/>
      <c r="O7" s="91"/>
      <c r="P7" s="91"/>
      <c r="Q7" s="91"/>
      <c r="R7" s="91"/>
      <c r="S7" s="91"/>
      <c r="T7" s="91"/>
      <c r="U7" s="49"/>
      <c r="V7" s="49"/>
      <c r="W7" s="49"/>
      <c r="X7" s="49"/>
      <c r="Y7" s="49"/>
      <c r="Z7" s="49"/>
      <c r="AA7" s="49"/>
      <c r="AB7" s="49"/>
      <c r="AC7" s="49"/>
      <c r="AD7" s="49"/>
      <c r="AE7" s="49"/>
      <c r="AF7" s="49"/>
      <c r="AG7" s="49"/>
      <c r="AH7" s="49"/>
      <c r="AI7" s="49"/>
      <c r="AJ7" s="49"/>
      <c r="AK7" s="49"/>
      <c r="AL7" s="49"/>
    </row>
    <row r="8" spans="1:38" x14ac:dyDescent="0.25">
      <c r="A8" s="58"/>
      <c r="B8" s="26"/>
      <c r="C8" s="26"/>
      <c r="D8" s="26"/>
      <c r="E8" s="26"/>
      <c r="F8" s="26"/>
      <c r="G8" s="26"/>
      <c r="H8" s="26"/>
      <c r="I8" s="26"/>
      <c r="J8" s="26"/>
      <c r="K8" s="26"/>
      <c r="L8" s="26"/>
      <c r="M8" s="26"/>
      <c r="N8" s="26"/>
      <c r="O8" s="26"/>
      <c r="P8" s="26"/>
      <c r="Q8" s="26"/>
      <c r="R8" s="26"/>
      <c r="S8" s="26"/>
      <c r="T8" s="26"/>
    </row>
    <row r="9" spans="1:38" ht="52.5" customHeight="1" x14ac:dyDescent="0.25">
      <c r="A9" s="46" t="s">
        <v>637</v>
      </c>
      <c r="B9" s="46"/>
      <c r="C9" s="46" t="s">
        <v>176</v>
      </c>
      <c r="D9" s="46"/>
      <c r="E9" s="46" t="s">
        <v>175</v>
      </c>
      <c r="F9" s="46" t="s">
        <v>174</v>
      </c>
      <c r="G9" s="46" t="s">
        <v>638</v>
      </c>
      <c r="H9" s="46" t="s">
        <v>639</v>
      </c>
      <c r="I9" s="46" t="s">
        <v>639</v>
      </c>
      <c r="J9" s="46" t="s">
        <v>640</v>
      </c>
      <c r="K9" s="46"/>
      <c r="L9" s="46"/>
      <c r="M9" s="46" t="s">
        <v>173</v>
      </c>
      <c r="N9" s="46" t="s">
        <v>172</v>
      </c>
      <c r="O9" s="46" t="s">
        <v>171</v>
      </c>
      <c r="P9" s="46" t="s">
        <v>170</v>
      </c>
      <c r="Q9" s="46" t="s">
        <v>169</v>
      </c>
      <c r="R9" s="46" t="s">
        <v>393</v>
      </c>
      <c r="S9" s="46" t="s">
        <v>182</v>
      </c>
      <c r="T9" s="46" t="s">
        <v>395</v>
      </c>
    </row>
    <row r="10" spans="1:38" ht="15" customHeight="1" x14ac:dyDescent="0.25">
      <c r="A10" s="50">
        <v>1</v>
      </c>
      <c r="B10" s="50"/>
      <c r="C10" s="50"/>
      <c r="D10" s="50"/>
      <c r="E10" s="51"/>
      <c r="F10" s="51">
        <v>2</v>
      </c>
      <c r="G10" s="51">
        <v>3</v>
      </c>
      <c r="H10" s="51" t="s">
        <v>185</v>
      </c>
      <c r="I10" s="51"/>
      <c r="J10" s="51" t="s">
        <v>186</v>
      </c>
      <c r="K10" s="88"/>
      <c r="L10" s="88"/>
      <c r="M10" s="88"/>
      <c r="N10" s="88"/>
      <c r="O10" s="88"/>
      <c r="P10" s="88"/>
      <c r="Q10" s="88"/>
      <c r="R10" s="51" t="s">
        <v>187</v>
      </c>
      <c r="S10" s="51" t="s">
        <v>188</v>
      </c>
      <c r="T10" s="51" t="s">
        <v>189</v>
      </c>
    </row>
    <row r="11" spans="1:38" x14ac:dyDescent="0.25">
      <c r="A11" s="59" t="s">
        <v>9</v>
      </c>
      <c r="B11" s="52"/>
      <c r="C11" s="50" t="s">
        <v>177</v>
      </c>
      <c r="D11" s="50" t="s">
        <v>177</v>
      </c>
      <c r="E11" s="85"/>
      <c r="F11" s="85" t="s">
        <v>8</v>
      </c>
      <c r="G11" s="85" t="s">
        <v>4</v>
      </c>
      <c r="H11" s="85" t="s">
        <v>1</v>
      </c>
      <c r="I11" s="85"/>
      <c r="J11" s="85" t="s">
        <v>5</v>
      </c>
      <c r="K11" s="89"/>
      <c r="L11" s="89"/>
      <c r="M11" s="89"/>
      <c r="N11" s="89"/>
      <c r="O11" s="89"/>
      <c r="P11" s="89"/>
      <c r="Q11" s="89"/>
      <c r="R11" s="64">
        <f>R12+R21+R31+R43+R48+R52+R74+R80+R89+R101+R144</f>
        <v>292592080.36999995</v>
      </c>
      <c r="S11" s="64">
        <f>S12+S21+S31+S43+S48+S52+S74+S80+S89+S101+S144</f>
        <v>302902390.81</v>
      </c>
      <c r="T11" s="64">
        <f t="shared" ref="T11:T26" si="0">S11/R11%</f>
        <v>103.52378315467803</v>
      </c>
    </row>
    <row r="12" spans="1:38" x14ac:dyDescent="0.25">
      <c r="A12" s="60" t="s">
        <v>132</v>
      </c>
      <c r="B12" s="53"/>
      <c r="C12" s="54" t="s">
        <v>177</v>
      </c>
      <c r="D12" s="55" t="s">
        <v>177</v>
      </c>
      <c r="E12" s="56"/>
      <c r="F12" s="65" t="s">
        <v>131</v>
      </c>
      <c r="G12" s="66" t="s">
        <v>4</v>
      </c>
      <c r="H12" s="67" t="s">
        <v>1</v>
      </c>
      <c r="I12" s="67"/>
      <c r="J12" s="56" t="s">
        <v>5</v>
      </c>
      <c r="K12" s="87"/>
      <c r="L12" s="87"/>
      <c r="M12" s="87"/>
      <c r="N12" s="87"/>
      <c r="O12" s="87"/>
      <c r="P12" s="87"/>
      <c r="Q12" s="87"/>
      <c r="R12" s="64">
        <f>R13</f>
        <v>245286720</v>
      </c>
      <c r="S12" s="64">
        <f>S13</f>
        <v>252045019.01000002</v>
      </c>
      <c r="T12" s="64">
        <f t="shared" si="0"/>
        <v>102.75526494463296</v>
      </c>
    </row>
    <row r="13" spans="1:38" x14ac:dyDescent="0.25">
      <c r="A13" s="60" t="s">
        <v>130</v>
      </c>
      <c r="B13" s="53"/>
      <c r="C13" s="54" t="s">
        <v>177</v>
      </c>
      <c r="D13" s="55" t="s">
        <v>177</v>
      </c>
      <c r="E13" s="56"/>
      <c r="F13" s="65" t="s">
        <v>129</v>
      </c>
      <c r="G13" s="66" t="s">
        <v>99</v>
      </c>
      <c r="H13" s="67" t="s">
        <v>1</v>
      </c>
      <c r="I13" s="67"/>
      <c r="J13" s="56" t="s">
        <v>98</v>
      </c>
      <c r="K13" s="87"/>
      <c r="L13" s="87"/>
      <c r="M13" s="87"/>
      <c r="N13" s="87"/>
      <c r="O13" s="87"/>
      <c r="P13" s="87"/>
      <c r="Q13" s="87"/>
      <c r="R13" s="64">
        <f>R14+R15+R16+R17+R18+R19+R20</f>
        <v>245286720</v>
      </c>
      <c r="S13" s="64">
        <f>S14+S15+S16+S17+S18+S19+S20</f>
        <v>252045019.01000002</v>
      </c>
      <c r="T13" s="64">
        <f t="shared" si="0"/>
        <v>102.75526494463296</v>
      </c>
    </row>
    <row r="14" spans="1:38" ht="78.75" x14ac:dyDescent="0.25">
      <c r="A14" s="60" t="s">
        <v>462</v>
      </c>
      <c r="B14" s="53"/>
      <c r="C14" s="54" t="s">
        <v>177</v>
      </c>
      <c r="D14" s="55" t="s">
        <v>177</v>
      </c>
      <c r="E14" s="56"/>
      <c r="F14" s="65" t="s">
        <v>128</v>
      </c>
      <c r="G14" s="66" t="s">
        <v>99</v>
      </c>
      <c r="H14" s="67" t="s">
        <v>1</v>
      </c>
      <c r="I14" s="67"/>
      <c r="J14" s="56" t="s">
        <v>98</v>
      </c>
      <c r="K14" s="87"/>
      <c r="L14" s="87"/>
      <c r="M14" s="87"/>
      <c r="N14" s="87"/>
      <c r="O14" s="87"/>
      <c r="P14" s="87"/>
      <c r="Q14" s="87"/>
      <c r="R14" s="64">
        <v>239067030</v>
      </c>
      <c r="S14" s="64">
        <v>245554073.31</v>
      </c>
      <c r="T14" s="64">
        <f t="shared" si="0"/>
        <v>102.71348303862729</v>
      </c>
      <c r="AE14" s="90"/>
      <c r="AF14" s="90"/>
      <c r="AG14" s="90"/>
    </row>
    <row r="15" spans="1:38" ht="126" x14ac:dyDescent="0.25">
      <c r="A15" s="60" t="s">
        <v>127</v>
      </c>
      <c r="B15" s="53"/>
      <c r="C15" s="54"/>
      <c r="D15" s="55"/>
      <c r="E15" s="56"/>
      <c r="F15" s="65" t="s">
        <v>645</v>
      </c>
      <c r="G15" s="66">
        <v>1</v>
      </c>
      <c r="H15" s="67">
        <v>0</v>
      </c>
      <c r="I15" s="67"/>
      <c r="J15" s="56">
        <v>110</v>
      </c>
      <c r="K15" s="84"/>
      <c r="L15" s="84"/>
      <c r="M15" s="84"/>
      <c r="N15" s="84"/>
      <c r="O15" s="84"/>
      <c r="P15" s="84"/>
      <c r="Q15" s="84"/>
      <c r="R15" s="64">
        <v>649710</v>
      </c>
      <c r="S15" s="64">
        <v>809110.42</v>
      </c>
      <c r="T15" s="64">
        <f t="shared" si="0"/>
        <v>124.53408751596866</v>
      </c>
    </row>
    <row r="16" spans="1:38" ht="47.25" x14ac:dyDescent="0.25">
      <c r="A16" s="60" t="s">
        <v>125</v>
      </c>
      <c r="B16" s="53"/>
      <c r="C16" s="54" t="s">
        <v>177</v>
      </c>
      <c r="D16" s="55" t="s">
        <v>177</v>
      </c>
      <c r="E16" s="56"/>
      <c r="F16" s="65" t="s">
        <v>124</v>
      </c>
      <c r="G16" s="66" t="s">
        <v>99</v>
      </c>
      <c r="H16" s="67" t="s">
        <v>1</v>
      </c>
      <c r="I16" s="67"/>
      <c r="J16" s="56" t="s">
        <v>98</v>
      </c>
      <c r="K16" s="87"/>
      <c r="L16" s="87"/>
      <c r="M16" s="87"/>
      <c r="N16" s="87"/>
      <c r="O16" s="87"/>
      <c r="P16" s="87"/>
      <c r="Q16" s="87"/>
      <c r="R16" s="64">
        <v>5334980</v>
      </c>
      <c r="S16" s="64">
        <v>4478139.2699999996</v>
      </c>
      <c r="T16" s="64">
        <f t="shared" si="0"/>
        <v>83.939195086017179</v>
      </c>
    </row>
    <row r="17" spans="1:20" ht="110.25" x14ac:dyDescent="0.25">
      <c r="A17" s="60" t="s">
        <v>618</v>
      </c>
      <c r="B17" s="53"/>
      <c r="C17" s="54" t="s">
        <v>177</v>
      </c>
      <c r="D17" s="55" t="s">
        <v>177</v>
      </c>
      <c r="E17" s="56"/>
      <c r="F17" s="65" t="s">
        <v>630</v>
      </c>
      <c r="G17" s="66" t="s">
        <v>99</v>
      </c>
      <c r="H17" s="67" t="s">
        <v>1</v>
      </c>
      <c r="I17" s="67"/>
      <c r="J17" s="56" t="s">
        <v>98</v>
      </c>
      <c r="K17" s="87"/>
      <c r="L17" s="87"/>
      <c r="M17" s="87"/>
      <c r="N17" s="87"/>
      <c r="O17" s="87"/>
      <c r="P17" s="87"/>
      <c r="Q17" s="87"/>
      <c r="R17" s="64"/>
      <c r="S17" s="64">
        <v>5602</v>
      </c>
      <c r="T17" s="64"/>
    </row>
    <row r="18" spans="1:20" ht="47.25" x14ac:dyDescent="0.25">
      <c r="A18" s="60" t="s">
        <v>773</v>
      </c>
      <c r="B18" s="53"/>
      <c r="C18" s="54"/>
      <c r="D18" s="55"/>
      <c r="E18" s="56"/>
      <c r="F18" s="65" t="s">
        <v>772</v>
      </c>
      <c r="G18" s="66">
        <v>1</v>
      </c>
      <c r="H18" s="67">
        <v>0</v>
      </c>
      <c r="I18" s="67"/>
      <c r="J18" s="56">
        <v>110</v>
      </c>
      <c r="K18" s="84"/>
      <c r="L18" s="84"/>
      <c r="M18" s="84"/>
      <c r="N18" s="84"/>
      <c r="O18" s="84"/>
      <c r="P18" s="84"/>
      <c r="Q18" s="84"/>
      <c r="R18" s="64">
        <v>-396180</v>
      </c>
      <c r="S18" s="64">
        <v>-314511.42</v>
      </c>
      <c r="T18" s="64">
        <f t="shared" si="0"/>
        <v>79.385991216113879</v>
      </c>
    </row>
    <row r="19" spans="1:20" ht="78.75" x14ac:dyDescent="0.25">
      <c r="A19" s="60" t="s">
        <v>962</v>
      </c>
      <c r="B19" s="53"/>
      <c r="C19" s="54"/>
      <c r="D19" s="55"/>
      <c r="E19" s="56"/>
      <c r="F19" s="65" t="s">
        <v>949</v>
      </c>
      <c r="G19" s="66">
        <v>1</v>
      </c>
      <c r="H19" s="67">
        <v>0</v>
      </c>
      <c r="I19" s="67"/>
      <c r="J19" s="56">
        <v>110</v>
      </c>
      <c r="K19" s="84"/>
      <c r="L19" s="84"/>
      <c r="M19" s="84"/>
      <c r="N19" s="84"/>
      <c r="O19" s="84"/>
      <c r="P19" s="84"/>
      <c r="Q19" s="84"/>
      <c r="R19" s="64">
        <v>661420</v>
      </c>
      <c r="S19" s="64">
        <v>596879.63</v>
      </c>
      <c r="T19" s="64">
        <f t="shared" si="0"/>
        <v>90.242150222249109</v>
      </c>
    </row>
    <row r="20" spans="1:20" ht="78.75" x14ac:dyDescent="0.25">
      <c r="A20" s="60" t="s">
        <v>963</v>
      </c>
      <c r="B20" s="53"/>
      <c r="C20" s="54"/>
      <c r="D20" s="55"/>
      <c r="E20" s="56"/>
      <c r="F20" s="65" t="s">
        <v>950</v>
      </c>
      <c r="G20" s="66">
        <v>1</v>
      </c>
      <c r="H20" s="67">
        <v>0</v>
      </c>
      <c r="I20" s="67"/>
      <c r="J20" s="56">
        <v>110</v>
      </c>
      <c r="K20" s="84"/>
      <c r="L20" s="84"/>
      <c r="M20" s="84"/>
      <c r="N20" s="84"/>
      <c r="O20" s="84"/>
      <c r="P20" s="84"/>
      <c r="Q20" s="84"/>
      <c r="R20" s="64">
        <v>-30240</v>
      </c>
      <c r="S20" s="64">
        <v>915725.8</v>
      </c>
      <c r="T20" s="64">
        <f t="shared" si="0"/>
        <v>-3028.1937830687834</v>
      </c>
    </row>
    <row r="21" spans="1:20" ht="47.25" x14ac:dyDescent="0.25">
      <c r="A21" s="60" t="s">
        <v>145</v>
      </c>
      <c r="B21" s="53"/>
      <c r="C21" s="54" t="s">
        <v>177</v>
      </c>
      <c r="D21" s="55" t="s">
        <v>177</v>
      </c>
      <c r="E21" s="56"/>
      <c r="F21" s="65" t="s">
        <v>144</v>
      </c>
      <c r="G21" s="66" t="s">
        <v>4</v>
      </c>
      <c r="H21" s="67" t="s">
        <v>1</v>
      </c>
      <c r="I21" s="67"/>
      <c r="J21" s="56" t="s">
        <v>5</v>
      </c>
      <c r="K21" s="87"/>
      <c r="L21" s="87"/>
      <c r="M21" s="87"/>
      <c r="N21" s="87"/>
      <c r="O21" s="87"/>
      <c r="P21" s="87"/>
      <c r="Q21" s="87"/>
      <c r="R21" s="64">
        <f>R22</f>
        <v>673000</v>
      </c>
      <c r="S21" s="64">
        <f>S22</f>
        <v>676309.01000000013</v>
      </c>
      <c r="T21" s="64">
        <f t="shared" si="0"/>
        <v>100.49168053491829</v>
      </c>
    </row>
    <row r="22" spans="1:20" ht="31.5" x14ac:dyDescent="0.25">
      <c r="A22" s="60" t="s">
        <v>143</v>
      </c>
      <c r="B22" s="53"/>
      <c r="C22" s="54" t="s">
        <v>177</v>
      </c>
      <c r="D22" s="55" t="s">
        <v>177</v>
      </c>
      <c r="E22" s="56"/>
      <c r="F22" s="65" t="s">
        <v>142</v>
      </c>
      <c r="G22" s="66" t="s">
        <v>99</v>
      </c>
      <c r="H22" s="67" t="s">
        <v>1</v>
      </c>
      <c r="I22" s="67"/>
      <c r="J22" s="56" t="s">
        <v>98</v>
      </c>
      <c r="K22" s="87"/>
      <c r="L22" s="87"/>
      <c r="M22" s="87"/>
      <c r="N22" s="87"/>
      <c r="O22" s="87"/>
      <c r="P22" s="87"/>
      <c r="Q22" s="87"/>
      <c r="R22" s="64">
        <f>R23+R25+R27+R29</f>
        <v>673000</v>
      </c>
      <c r="S22" s="64">
        <f>S23+S25+S27+S29</f>
        <v>676309.01000000013</v>
      </c>
      <c r="T22" s="64">
        <f t="shared" si="0"/>
        <v>100.49168053491829</v>
      </c>
    </row>
    <row r="23" spans="1:20" ht="94.5" x14ac:dyDescent="0.25">
      <c r="A23" s="60" t="s">
        <v>141</v>
      </c>
      <c r="B23" s="53"/>
      <c r="C23" s="54" t="s">
        <v>177</v>
      </c>
      <c r="D23" s="55" t="s">
        <v>177</v>
      </c>
      <c r="E23" s="56"/>
      <c r="F23" s="65" t="s">
        <v>140</v>
      </c>
      <c r="G23" s="66" t="s">
        <v>99</v>
      </c>
      <c r="H23" s="67" t="s">
        <v>1</v>
      </c>
      <c r="I23" s="67"/>
      <c r="J23" s="56" t="s">
        <v>98</v>
      </c>
      <c r="K23" s="87"/>
      <c r="L23" s="87"/>
      <c r="M23" s="87"/>
      <c r="N23" s="87"/>
      <c r="O23" s="87"/>
      <c r="P23" s="87"/>
      <c r="Q23" s="87"/>
      <c r="R23" s="64">
        <f>R24</f>
        <v>348400</v>
      </c>
      <c r="S23" s="64">
        <f>S24</f>
        <v>349405.4</v>
      </c>
      <c r="T23" s="64">
        <f t="shared" si="0"/>
        <v>100.28857634902411</v>
      </c>
    </row>
    <row r="24" spans="1:20" ht="141.75" x14ac:dyDescent="0.25">
      <c r="A24" s="60" t="s">
        <v>614</v>
      </c>
      <c r="B24" s="53"/>
      <c r="C24" s="54" t="s">
        <v>177</v>
      </c>
      <c r="D24" s="55" t="s">
        <v>177</v>
      </c>
      <c r="E24" s="56"/>
      <c r="F24" s="65" t="s">
        <v>626</v>
      </c>
      <c r="G24" s="66" t="s">
        <v>99</v>
      </c>
      <c r="H24" s="67" t="s">
        <v>1</v>
      </c>
      <c r="I24" s="67"/>
      <c r="J24" s="56" t="s">
        <v>98</v>
      </c>
      <c r="K24" s="87"/>
      <c r="L24" s="87"/>
      <c r="M24" s="87"/>
      <c r="N24" s="87"/>
      <c r="O24" s="87"/>
      <c r="P24" s="87"/>
      <c r="Q24" s="87"/>
      <c r="R24" s="64">
        <v>348400</v>
      </c>
      <c r="S24" s="64">
        <v>349405.4</v>
      </c>
      <c r="T24" s="64">
        <f t="shared" si="0"/>
        <v>100.28857634902411</v>
      </c>
    </row>
    <row r="25" spans="1:20" ht="110.25" x14ac:dyDescent="0.25">
      <c r="A25" s="60" t="s">
        <v>139</v>
      </c>
      <c r="B25" s="53"/>
      <c r="C25" s="54" t="s">
        <v>177</v>
      </c>
      <c r="D25" s="55" t="s">
        <v>177</v>
      </c>
      <c r="E25" s="56"/>
      <c r="F25" s="65" t="s">
        <v>138</v>
      </c>
      <c r="G25" s="66" t="s">
        <v>99</v>
      </c>
      <c r="H25" s="67" t="s">
        <v>1</v>
      </c>
      <c r="I25" s="67"/>
      <c r="J25" s="56" t="s">
        <v>98</v>
      </c>
      <c r="K25" s="87"/>
      <c r="L25" s="87"/>
      <c r="M25" s="87"/>
      <c r="N25" s="87"/>
      <c r="O25" s="87"/>
      <c r="P25" s="87"/>
      <c r="Q25" s="87"/>
      <c r="R25" s="64">
        <f>R26</f>
        <v>1700</v>
      </c>
      <c r="S25" s="64">
        <f>S26</f>
        <v>2018.8</v>
      </c>
      <c r="T25" s="64">
        <f t="shared" si="0"/>
        <v>118.75294117647059</v>
      </c>
    </row>
    <row r="26" spans="1:20" ht="157.5" x14ac:dyDescent="0.25">
      <c r="A26" s="60" t="s">
        <v>615</v>
      </c>
      <c r="B26" s="53"/>
      <c r="C26" s="54" t="s">
        <v>177</v>
      </c>
      <c r="D26" s="55" t="s">
        <v>177</v>
      </c>
      <c r="E26" s="56"/>
      <c r="F26" s="65" t="s">
        <v>627</v>
      </c>
      <c r="G26" s="66" t="s">
        <v>99</v>
      </c>
      <c r="H26" s="67" t="s">
        <v>1</v>
      </c>
      <c r="I26" s="67"/>
      <c r="J26" s="56" t="s">
        <v>98</v>
      </c>
      <c r="K26" s="87"/>
      <c r="L26" s="87"/>
      <c r="M26" s="87"/>
      <c r="N26" s="87"/>
      <c r="O26" s="87"/>
      <c r="P26" s="87"/>
      <c r="Q26" s="87"/>
      <c r="R26" s="64">
        <v>1700</v>
      </c>
      <c r="S26" s="64">
        <v>2018.8</v>
      </c>
      <c r="T26" s="64">
        <f t="shared" si="0"/>
        <v>118.75294117647059</v>
      </c>
    </row>
    <row r="27" spans="1:20" ht="94.5" x14ac:dyDescent="0.25">
      <c r="A27" s="60" t="s">
        <v>137</v>
      </c>
      <c r="B27" s="53"/>
      <c r="C27" s="54" t="s">
        <v>177</v>
      </c>
      <c r="D27" s="55" t="s">
        <v>177</v>
      </c>
      <c r="E27" s="56"/>
      <c r="F27" s="65" t="s">
        <v>136</v>
      </c>
      <c r="G27" s="66" t="s">
        <v>99</v>
      </c>
      <c r="H27" s="67" t="s">
        <v>1</v>
      </c>
      <c r="I27" s="67"/>
      <c r="J27" s="56" t="s">
        <v>98</v>
      </c>
      <c r="K27" s="87"/>
      <c r="L27" s="87"/>
      <c r="M27" s="87"/>
      <c r="N27" s="87"/>
      <c r="O27" s="87"/>
      <c r="P27" s="87"/>
      <c r="Q27" s="87"/>
      <c r="R27" s="64">
        <f>R28</f>
        <v>366300</v>
      </c>
      <c r="S27" s="64">
        <f>S28</f>
        <v>362917.15</v>
      </c>
      <c r="T27" s="64">
        <f>S27/R27%</f>
        <v>99.076481026481034</v>
      </c>
    </row>
    <row r="28" spans="1:20" ht="141.75" x14ac:dyDescent="0.25">
      <c r="A28" s="60" t="s">
        <v>616</v>
      </c>
      <c r="B28" s="53"/>
      <c r="C28" s="54" t="s">
        <v>177</v>
      </c>
      <c r="D28" s="55" t="s">
        <v>177</v>
      </c>
      <c r="E28" s="56"/>
      <c r="F28" s="65" t="s">
        <v>628</v>
      </c>
      <c r="G28" s="66" t="s">
        <v>99</v>
      </c>
      <c r="H28" s="67" t="s">
        <v>1</v>
      </c>
      <c r="I28" s="67"/>
      <c r="J28" s="56" t="s">
        <v>98</v>
      </c>
      <c r="K28" s="87"/>
      <c r="L28" s="87"/>
      <c r="M28" s="87"/>
      <c r="N28" s="87"/>
      <c r="O28" s="87"/>
      <c r="P28" s="87"/>
      <c r="Q28" s="87"/>
      <c r="R28" s="64">
        <v>366300</v>
      </c>
      <c r="S28" s="64">
        <v>362917.15</v>
      </c>
      <c r="T28" s="64">
        <f t="shared" ref="T28:T97" si="1">S28/R28%</f>
        <v>99.076481026481034</v>
      </c>
    </row>
    <row r="29" spans="1:20" ht="94.5" x14ac:dyDescent="0.25">
      <c r="A29" s="60" t="s">
        <v>135</v>
      </c>
      <c r="B29" s="53"/>
      <c r="C29" s="54" t="s">
        <v>177</v>
      </c>
      <c r="D29" s="55" t="s">
        <v>177</v>
      </c>
      <c r="E29" s="56"/>
      <c r="F29" s="65" t="s">
        <v>133</v>
      </c>
      <c r="G29" s="66" t="s">
        <v>99</v>
      </c>
      <c r="H29" s="67" t="s">
        <v>1</v>
      </c>
      <c r="I29" s="67"/>
      <c r="J29" s="56" t="s">
        <v>98</v>
      </c>
      <c r="K29" s="87"/>
      <c r="L29" s="87"/>
      <c r="M29" s="87"/>
      <c r="N29" s="87"/>
      <c r="O29" s="87"/>
      <c r="P29" s="87"/>
      <c r="Q29" s="87"/>
      <c r="R29" s="64">
        <f>R30</f>
        <v>-43400</v>
      </c>
      <c r="S29" s="64">
        <f>S30</f>
        <v>-38032.339999999997</v>
      </c>
      <c r="T29" s="64">
        <f t="shared" si="1"/>
        <v>87.63211981566819</v>
      </c>
    </row>
    <row r="30" spans="1:20" ht="141.75" x14ac:dyDescent="0.25">
      <c r="A30" s="60" t="s">
        <v>617</v>
      </c>
      <c r="B30" s="53"/>
      <c r="C30" s="54" t="s">
        <v>177</v>
      </c>
      <c r="D30" s="55" t="s">
        <v>177</v>
      </c>
      <c r="E30" s="56"/>
      <c r="F30" s="65" t="s">
        <v>629</v>
      </c>
      <c r="G30" s="66" t="s">
        <v>99</v>
      </c>
      <c r="H30" s="67" t="s">
        <v>1</v>
      </c>
      <c r="I30" s="67"/>
      <c r="J30" s="56" t="s">
        <v>98</v>
      </c>
      <c r="K30" s="87"/>
      <c r="L30" s="87"/>
      <c r="M30" s="87"/>
      <c r="N30" s="87"/>
      <c r="O30" s="87"/>
      <c r="P30" s="87"/>
      <c r="Q30" s="87"/>
      <c r="R30" s="64">
        <v>-43400</v>
      </c>
      <c r="S30" s="64">
        <v>-38032.339999999997</v>
      </c>
      <c r="T30" s="64">
        <f t="shared" si="1"/>
        <v>87.63211981566819</v>
      </c>
    </row>
    <row r="31" spans="1:20" x14ac:dyDescent="0.25">
      <c r="A31" s="60" t="s">
        <v>123</v>
      </c>
      <c r="B31" s="53"/>
      <c r="C31" s="54" t="s">
        <v>177</v>
      </c>
      <c r="D31" s="55" t="s">
        <v>177</v>
      </c>
      <c r="E31" s="56"/>
      <c r="F31" s="65" t="s">
        <v>122</v>
      </c>
      <c r="G31" s="66" t="s">
        <v>4</v>
      </c>
      <c r="H31" s="67" t="s">
        <v>1</v>
      </c>
      <c r="I31" s="67"/>
      <c r="J31" s="56" t="s">
        <v>5</v>
      </c>
      <c r="K31" s="87"/>
      <c r="L31" s="87"/>
      <c r="M31" s="87"/>
      <c r="N31" s="87"/>
      <c r="O31" s="87"/>
      <c r="P31" s="87"/>
      <c r="Q31" s="87"/>
      <c r="R31" s="64">
        <f>R32+R37+R39+R41</f>
        <v>19934800</v>
      </c>
      <c r="S31" s="64">
        <f>S32+S37+S39+S41</f>
        <v>19834629.880000003</v>
      </c>
      <c r="T31" s="64">
        <f t="shared" si="1"/>
        <v>99.49751128679496</v>
      </c>
    </row>
    <row r="32" spans="1:20" ht="31.5" x14ac:dyDescent="0.25">
      <c r="A32" s="60" t="s">
        <v>463</v>
      </c>
      <c r="B32" s="53"/>
      <c r="C32" s="54" t="s">
        <v>177</v>
      </c>
      <c r="D32" s="55" t="s">
        <v>177</v>
      </c>
      <c r="E32" s="56"/>
      <c r="F32" s="65" t="s">
        <v>464</v>
      </c>
      <c r="G32" s="66" t="s">
        <v>4</v>
      </c>
      <c r="H32" s="67" t="s">
        <v>1</v>
      </c>
      <c r="I32" s="67"/>
      <c r="J32" s="56" t="s">
        <v>98</v>
      </c>
      <c r="K32" s="87"/>
      <c r="L32" s="87"/>
      <c r="M32" s="87"/>
      <c r="N32" s="87"/>
      <c r="O32" s="87"/>
      <c r="P32" s="87"/>
      <c r="Q32" s="87"/>
      <c r="R32" s="64">
        <f>R33+R35</f>
        <v>12270000</v>
      </c>
      <c r="S32" s="64">
        <f>S33+S35</f>
        <v>12255236.66</v>
      </c>
      <c r="T32" s="64">
        <f t="shared" si="1"/>
        <v>99.879679380603093</v>
      </c>
    </row>
    <row r="33" spans="1:20" ht="31.5" x14ac:dyDescent="0.25">
      <c r="A33" s="60" t="s">
        <v>465</v>
      </c>
      <c r="B33" s="53"/>
      <c r="C33" s="54" t="s">
        <v>177</v>
      </c>
      <c r="D33" s="55" t="s">
        <v>177</v>
      </c>
      <c r="E33" s="56"/>
      <c r="F33" s="65" t="s">
        <v>466</v>
      </c>
      <c r="G33" s="66" t="s">
        <v>99</v>
      </c>
      <c r="H33" s="67" t="s">
        <v>1</v>
      </c>
      <c r="I33" s="67"/>
      <c r="J33" s="56" t="s">
        <v>98</v>
      </c>
      <c r="K33" s="87"/>
      <c r="L33" s="87"/>
      <c r="M33" s="87"/>
      <c r="N33" s="87"/>
      <c r="O33" s="87"/>
      <c r="P33" s="87"/>
      <c r="Q33" s="87"/>
      <c r="R33" s="64">
        <f>R34</f>
        <v>10787000</v>
      </c>
      <c r="S33" s="64">
        <f>S34</f>
        <v>10821825.279999999</v>
      </c>
      <c r="T33" s="64">
        <f t="shared" si="1"/>
        <v>100.32284490590526</v>
      </c>
    </row>
    <row r="34" spans="1:20" ht="31.5" x14ac:dyDescent="0.25">
      <c r="A34" s="60" t="s">
        <v>465</v>
      </c>
      <c r="B34" s="53"/>
      <c r="C34" s="54" t="s">
        <v>177</v>
      </c>
      <c r="D34" s="55" t="s">
        <v>177</v>
      </c>
      <c r="E34" s="56"/>
      <c r="F34" s="65" t="s">
        <v>468</v>
      </c>
      <c r="G34" s="66" t="s">
        <v>99</v>
      </c>
      <c r="H34" s="67" t="s">
        <v>1</v>
      </c>
      <c r="I34" s="67"/>
      <c r="J34" s="56" t="s">
        <v>98</v>
      </c>
      <c r="K34" s="87"/>
      <c r="L34" s="87"/>
      <c r="M34" s="87"/>
      <c r="N34" s="87"/>
      <c r="O34" s="87"/>
      <c r="P34" s="87"/>
      <c r="Q34" s="87"/>
      <c r="R34" s="64">
        <v>10787000</v>
      </c>
      <c r="S34" s="64">
        <v>10821825.279999999</v>
      </c>
      <c r="T34" s="64">
        <f t="shared" si="1"/>
        <v>100.32284490590526</v>
      </c>
    </row>
    <row r="35" spans="1:20" ht="47.25" x14ac:dyDescent="0.25">
      <c r="A35" s="60" t="s">
        <v>469</v>
      </c>
      <c r="B35" s="53"/>
      <c r="C35" s="54" t="s">
        <v>177</v>
      </c>
      <c r="D35" s="55" t="s">
        <v>177</v>
      </c>
      <c r="E35" s="56"/>
      <c r="F35" s="65" t="s">
        <v>470</v>
      </c>
      <c r="G35" s="66" t="s">
        <v>99</v>
      </c>
      <c r="H35" s="67" t="s">
        <v>1</v>
      </c>
      <c r="I35" s="67"/>
      <c r="J35" s="56" t="s">
        <v>98</v>
      </c>
      <c r="K35" s="87"/>
      <c r="L35" s="87"/>
      <c r="M35" s="87"/>
      <c r="N35" s="87"/>
      <c r="O35" s="87"/>
      <c r="P35" s="87"/>
      <c r="Q35" s="87"/>
      <c r="R35" s="64">
        <f>R36</f>
        <v>1483000</v>
      </c>
      <c r="S35" s="64">
        <f>S36</f>
        <v>1433411.38</v>
      </c>
      <c r="T35" s="64">
        <f t="shared" si="1"/>
        <v>96.656195549561687</v>
      </c>
    </row>
    <row r="36" spans="1:20" ht="78.75" x14ac:dyDescent="0.25">
      <c r="A36" s="60" t="s">
        <v>471</v>
      </c>
      <c r="B36" s="53"/>
      <c r="C36" s="54" t="s">
        <v>177</v>
      </c>
      <c r="D36" s="55" t="s">
        <v>177</v>
      </c>
      <c r="E36" s="56"/>
      <c r="F36" s="65" t="s">
        <v>472</v>
      </c>
      <c r="G36" s="66" t="s">
        <v>99</v>
      </c>
      <c r="H36" s="67" t="s">
        <v>1</v>
      </c>
      <c r="I36" s="67"/>
      <c r="J36" s="56" t="s">
        <v>98</v>
      </c>
      <c r="K36" s="87"/>
      <c r="L36" s="87"/>
      <c r="M36" s="87"/>
      <c r="N36" s="87"/>
      <c r="O36" s="87"/>
      <c r="P36" s="87"/>
      <c r="Q36" s="87"/>
      <c r="R36" s="64">
        <v>1483000</v>
      </c>
      <c r="S36" s="64">
        <v>1433411.38</v>
      </c>
      <c r="T36" s="64">
        <f t="shared" si="1"/>
        <v>96.656195549561687</v>
      </c>
    </row>
    <row r="37" spans="1:20" ht="31.5" x14ac:dyDescent="0.25">
      <c r="A37" s="60" t="s">
        <v>120</v>
      </c>
      <c r="B37" s="53"/>
      <c r="C37" s="54" t="s">
        <v>177</v>
      </c>
      <c r="D37" s="55" t="s">
        <v>177</v>
      </c>
      <c r="E37" s="56"/>
      <c r="F37" s="65" t="s">
        <v>121</v>
      </c>
      <c r="G37" s="66" t="s">
        <v>111</v>
      </c>
      <c r="H37" s="67" t="s">
        <v>1</v>
      </c>
      <c r="I37" s="67"/>
      <c r="J37" s="56" t="s">
        <v>98</v>
      </c>
      <c r="K37" s="87"/>
      <c r="L37" s="87"/>
      <c r="M37" s="87"/>
      <c r="N37" s="87"/>
      <c r="O37" s="87"/>
      <c r="P37" s="87"/>
      <c r="Q37" s="87"/>
      <c r="R37" s="64">
        <f>R38</f>
        <v>19000</v>
      </c>
      <c r="S37" s="64">
        <f>S38</f>
        <v>19570.47</v>
      </c>
      <c r="T37" s="64">
        <f t="shared" si="1"/>
        <v>103.00247368421053</v>
      </c>
    </row>
    <row r="38" spans="1:20" ht="31.5" x14ac:dyDescent="0.25">
      <c r="A38" s="60" t="s">
        <v>120</v>
      </c>
      <c r="B38" s="53"/>
      <c r="C38" s="54" t="s">
        <v>177</v>
      </c>
      <c r="D38" s="55" t="s">
        <v>177</v>
      </c>
      <c r="E38" s="56"/>
      <c r="F38" s="65" t="s">
        <v>119</v>
      </c>
      <c r="G38" s="66" t="s">
        <v>111</v>
      </c>
      <c r="H38" s="67" t="s">
        <v>1</v>
      </c>
      <c r="I38" s="67"/>
      <c r="J38" s="56" t="s">
        <v>98</v>
      </c>
      <c r="K38" s="87"/>
      <c r="L38" s="87"/>
      <c r="M38" s="87"/>
      <c r="N38" s="87"/>
      <c r="O38" s="87"/>
      <c r="P38" s="87"/>
      <c r="Q38" s="87"/>
      <c r="R38" s="64">
        <v>19000</v>
      </c>
      <c r="S38" s="64">
        <v>19570.47</v>
      </c>
      <c r="T38" s="64">
        <f t="shared" si="1"/>
        <v>103.00247368421053</v>
      </c>
    </row>
    <row r="39" spans="1:20" x14ac:dyDescent="0.25">
      <c r="A39" s="60" t="s">
        <v>117</v>
      </c>
      <c r="B39" s="53"/>
      <c r="C39" s="54" t="s">
        <v>177</v>
      </c>
      <c r="D39" s="55" t="s">
        <v>177</v>
      </c>
      <c r="E39" s="56"/>
      <c r="F39" s="65" t="s">
        <v>118</v>
      </c>
      <c r="G39" s="66" t="s">
        <v>99</v>
      </c>
      <c r="H39" s="67" t="s">
        <v>1</v>
      </c>
      <c r="I39" s="67"/>
      <c r="J39" s="56" t="s">
        <v>98</v>
      </c>
      <c r="K39" s="87"/>
      <c r="L39" s="87"/>
      <c r="M39" s="87"/>
      <c r="N39" s="87"/>
      <c r="O39" s="87"/>
      <c r="P39" s="87"/>
      <c r="Q39" s="87"/>
      <c r="R39" s="64">
        <f>R40</f>
        <v>6177800</v>
      </c>
      <c r="S39" s="64">
        <f>S40</f>
        <v>6195525.6799999997</v>
      </c>
      <c r="T39" s="64">
        <f t="shared" si="1"/>
        <v>100.28692544271424</v>
      </c>
    </row>
    <row r="40" spans="1:20" x14ac:dyDescent="0.25">
      <c r="A40" s="60" t="s">
        <v>117</v>
      </c>
      <c r="B40" s="53"/>
      <c r="C40" s="54" t="s">
        <v>177</v>
      </c>
      <c r="D40" s="55" t="s">
        <v>177</v>
      </c>
      <c r="E40" s="56"/>
      <c r="F40" s="65" t="s">
        <v>116</v>
      </c>
      <c r="G40" s="66" t="s">
        <v>99</v>
      </c>
      <c r="H40" s="67" t="s">
        <v>1</v>
      </c>
      <c r="I40" s="67"/>
      <c r="J40" s="56" t="s">
        <v>98</v>
      </c>
      <c r="K40" s="87"/>
      <c r="L40" s="87"/>
      <c r="M40" s="87"/>
      <c r="N40" s="87"/>
      <c r="O40" s="87"/>
      <c r="P40" s="87"/>
      <c r="Q40" s="87"/>
      <c r="R40" s="64">
        <v>6177800</v>
      </c>
      <c r="S40" s="64">
        <v>6195525.6799999997</v>
      </c>
      <c r="T40" s="64">
        <f t="shared" si="1"/>
        <v>100.28692544271424</v>
      </c>
    </row>
    <row r="41" spans="1:20" ht="31.5" x14ac:dyDescent="0.25">
      <c r="A41" s="60" t="s">
        <v>115</v>
      </c>
      <c r="B41" s="53"/>
      <c r="C41" s="54" t="s">
        <v>177</v>
      </c>
      <c r="D41" s="55" t="s">
        <v>177</v>
      </c>
      <c r="E41" s="56"/>
      <c r="F41" s="65" t="s">
        <v>114</v>
      </c>
      <c r="G41" s="66" t="s">
        <v>111</v>
      </c>
      <c r="H41" s="67" t="s">
        <v>1</v>
      </c>
      <c r="I41" s="67"/>
      <c r="J41" s="56" t="s">
        <v>98</v>
      </c>
      <c r="K41" s="87"/>
      <c r="L41" s="87"/>
      <c r="M41" s="87"/>
      <c r="N41" s="87"/>
      <c r="O41" s="87"/>
      <c r="P41" s="87"/>
      <c r="Q41" s="87"/>
      <c r="R41" s="64">
        <f>R42</f>
        <v>1468000</v>
      </c>
      <c r="S41" s="64">
        <f>S42</f>
        <v>1364297.07</v>
      </c>
      <c r="T41" s="64">
        <f t="shared" si="1"/>
        <v>92.935767711171664</v>
      </c>
    </row>
    <row r="42" spans="1:20" ht="47.25" x14ac:dyDescent="0.25">
      <c r="A42" s="60" t="s">
        <v>113</v>
      </c>
      <c r="B42" s="53"/>
      <c r="C42" s="54" t="s">
        <v>177</v>
      </c>
      <c r="D42" s="55" t="s">
        <v>177</v>
      </c>
      <c r="E42" s="56"/>
      <c r="F42" s="65" t="s">
        <v>112</v>
      </c>
      <c r="G42" s="66" t="s">
        <v>111</v>
      </c>
      <c r="H42" s="67" t="s">
        <v>1</v>
      </c>
      <c r="I42" s="67"/>
      <c r="J42" s="56" t="s">
        <v>98</v>
      </c>
      <c r="K42" s="87"/>
      <c r="L42" s="87"/>
      <c r="M42" s="87"/>
      <c r="N42" s="87"/>
      <c r="O42" s="87"/>
      <c r="P42" s="87"/>
      <c r="Q42" s="87"/>
      <c r="R42" s="64">
        <v>1468000</v>
      </c>
      <c r="S42" s="64">
        <v>1364297.07</v>
      </c>
      <c r="T42" s="64">
        <f t="shared" si="1"/>
        <v>92.935767711171664</v>
      </c>
    </row>
    <row r="43" spans="1:20" x14ac:dyDescent="0.25">
      <c r="A43" s="60" t="s">
        <v>101</v>
      </c>
      <c r="B43" s="53"/>
      <c r="C43" s="54" t="s">
        <v>177</v>
      </c>
      <c r="D43" s="55" t="s">
        <v>177</v>
      </c>
      <c r="E43" s="56"/>
      <c r="F43" s="65" t="s">
        <v>100</v>
      </c>
      <c r="G43" s="66" t="s">
        <v>4</v>
      </c>
      <c r="H43" s="67" t="s">
        <v>1</v>
      </c>
      <c r="I43" s="67"/>
      <c r="J43" s="56" t="s">
        <v>5</v>
      </c>
      <c r="K43" s="87"/>
      <c r="L43" s="87"/>
      <c r="M43" s="87"/>
      <c r="N43" s="87"/>
      <c r="O43" s="87"/>
      <c r="P43" s="87"/>
      <c r="Q43" s="87"/>
      <c r="R43" s="64">
        <f>R44+R46</f>
        <v>5874000</v>
      </c>
      <c r="S43" s="64">
        <f>S44+S46</f>
        <v>6272794.2000000002</v>
      </c>
      <c r="T43" s="64">
        <f t="shared" si="1"/>
        <v>106.78914198161389</v>
      </c>
    </row>
    <row r="44" spans="1:20" ht="31.5" x14ac:dyDescent="0.25">
      <c r="A44" s="60" t="s">
        <v>110</v>
      </c>
      <c r="B44" s="53"/>
      <c r="C44" s="54" t="s">
        <v>177</v>
      </c>
      <c r="D44" s="55" t="s">
        <v>177</v>
      </c>
      <c r="E44" s="56"/>
      <c r="F44" s="65" t="s">
        <v>109</v>
      </c>
      <c r="G44" s="66" t="s">
        <v>99</v>
      </c>
      <c r="H44" s="67" t="s">
        <v>1</v>
      </c>
      <c r="I44" s="67"/>
      <c r="J44" s="56" t="s">
        <v>98</v>
      </c>
      <c r="K44" s="87"/>
      <c r="L44" s="87"/>
      <c r="M44" s="87"/>
      <c r="N44" s="87"/>
      <c r="O44" s="87"/>
      <c r="P44" s="87"/>
      <c r="Q44" s="87"/>
      <c r="R44" s="64">
        <f>R45</f>
        <v>5874000</v>
      </c>
      <c r="S44" s="64">
        <f>S45</f>
        <v>6227794.2000000002</v>
      </c>
      <c r="T44" s="64">
        <f t="shared" si="1"/>
        <v>106.02305413687436</v>
      </c>
    </row>
    <row r="45" spans="1:20" ht="47.25" x14ac:dyDescent="0.25">
      <c r="A45" s="60" t="s">
        <v>108</v>
      </c>
      <c r="B45" s="53"/>
      <c r="C45" s="54" t="s">
        <v>177</v>
      </c>
      <c r="D45" s="55" t="s">
        <v>177</v>
      </c>
      <c r="E45" s="56"/>
      <c r="F45" s="65" t="s">
        <v>107</v>
      </c>
      <c r="G45" s="66" t="s">
        <v>99</v>
      </c>
      <c r="H45" s="67" t="s">
        <v>1</v>
      </c>
      <c r="I45" s="67"/>
      <c r="J45" s="56" t="s">
        <v>98</v>
      </c>
      <c r="K45" s="87"/>
      <c r="L45" s="87"/>
      <c r="M45" s="87"/>
      <c r="N45" s="87"/>
      <c r="O45" s="87"/>
      <c r="P45" s="87"/>
      <c r="Q45" s="87"/>
      <c r="R45" s="64">
        <v>5874000</v>
      </c>
      <c r="S45" s="64">
        <v>6227794.2000000002</v>
      </c>
      <c r="T45" s="64">
        <f t="shared" si="1"/>
        <v>106.02305413687436</v>
      </c>
    </row>
    <row r="46" spans="1:20" ht="47.25" x14ac:dyDescent="0.25">
      <c r="A46" s="60" t="s">
        <v>782</v>
      </c>
      <c r="B46" s="53"/>
      <c r="C46" s="54"/>
      <c r="D46" s="55"/>
      <c r="E46" s="56"/>
      <c r="F46" s="65" t="s">
        <v>783</v>
      </c>
      <c r="G46" s="66">
        <v>1</v>
      </c>
      <c r="H46" s="67">
        <v>0</v>
      </c>
      <c r="I46" s="67"/>
      <c r="J46" s="56">
        <v>110</v>
      </c>
      <c r="K46" s="84"/>
      <c r="L46" s="84"/>
      <c r="M46" s="84"/>
      <c r="N46" s="84"/>
      <c r="O46" s="84"/>
      <c r="P46" s="84"/>
      <c r="Q46" s="84"/>
      <c r="R46" s="64">
        <f>R47</f>
        <v>0</v>
      </c>
      <c r="S46" s="64">
        <f>S47</f>
        <v>45000</v>
      </c>
      <c r="T46" s="64"/>
    </row>
    <row r="47" spans="1:20" ht="31.5" x14ac:dyDescent="0.25">
      <c r="A47" s="60" t="s">
        <v>784</v>
      </c>
      <c r="B47" s="53"/>
      <c r="C47" s="54"/>
      <c r="D47" s="55"/>
      <c r="E47" s="56"/>
      <c r="F47" s="65" t="s">
        <v>785</v>
      </c>
      <c r="G47" s="66">
        <v>1</v>
      </c>
      <c r="H47" s="67">
        <v>0</v>
      </c>
      <c r="I47" s="67"/>
      <c r="J47" s="56">
        <v>110</v>
      </c>
      <c r="K47" s="84"/>
      <c r="L47" s="84"/>
      <c r="M47" s="84"/>
      <c r="N47" s="84"/>
      <c r="O47" s="84"/>
      <c r="P47" s="84"/>
      <c r="Q47" s="84"/>
      <c r="R47" s="64"/>
      <c r="S47" s="64">
        <v>45000</v>
      </c>
      <c r="T47" s="64"/>
    </row>
    <row r="48" spans="1:20" ht="47.25" x14ac:dyDescent="0.25">
      <c r="A48" s="60" t="s">
        <v>106</v>
      </c>
      <c r="B48" s="53"/>
      <c r="C48" s="54" t="s">
        <v>177</v>
      </c>
      <c r="D48" s="55" t="s">
        <v>177</v>
      </c>
      <c r="E48" s="56"/>
      <c r="F48" s="65" t="s">
        <v>105</v>
      </c>
      <c r="G48" s="66" t="s">
        <v>4</v>
      </c>
      <c r="H48" s="67" t="s">
        <v>1</v>
      </c>
      <c r="I48" s="67"/>
      <c r="J48" s="56" t="s">
        <v>5</v>
      </c>
      <c r="K48" s="87"/>
      <c r="L48" s="87"/>
      <c r="M48" s="87"/>
      <c r="N48" s="87"/>
      <c r="O48" s="87"/>
      <c r="P48" s="87"/>
      <c r="Q48" s="87"/>
      <c r="R48" s="64">
        <f t="shared" ref="R48:S50" si="2">R49</f>
        <v>0</v>
      </c>
      <c r="S48" s="64">
        <f t="shared" si="2"/>
        <v>928.14</v>
      </c>
      <c r="T48" s="64"/>
    </row>
    <row r="49" spans="1:20" ht="31.5" x14ac:dyDescent="0.25">
      <c r="A49" s="60" t="s">
        <v>678</v>
      </c>
      <c r="B49" s="53"/>
      <c r="C49" s="54"/>
      <c r="D49" s="55"/>
      <c r="E49" s="56"/>
      <c r="F49" s="65" t="s">
        <v>642</v>
      </c>
      <c r="G49" s="66">
        <v>0</v>
      </c>
      <c r="H49" s="67">
        <v>0</v>
      </c>
      <c r="I49" s="67"/>
      <c r="J49" s="56">
        <v>110</v>
      </c>
      <c r="K49" s="84"/>
      <c r="L49" s="84"/>
      <c r="M49" s="84"/>
      <c r="N49" s="84"/>
      <c r="O49" s="84"/>
      <c r="P49" s="84"/>
      <c r="Q49" s="84"/>
      <c r="R49" s="64">
        <f t="shared" si="2"/>
        <v>0</v>
      </c>
      <c r="S49" s="64">
        <f t="shared" si="2"/>
        <v>928.14</v>
      </c>
      <c r="T49" s="64"/>
    </row>
    <row r="50" spans="1:20" ht="63" x14ac:dyDescent="0.25">
      <c r="A50" s="60" t="s">
        <v>679</v>
      </c>
      <c r="B50" s="53"/>
      <c r="C50" s="54"/>
      <c r="D50" s="55"/>
      <c r="E50" s="56"/>
      <c r="F50" s="65" t="s">
        <v>643</v>
      </c>
      <c r="G50" s="66">
        <v>5</v>
      </c>
      <c r="H50" s="67">
        <v>0</v>
      </c>
      <c r="I50" s="67"/>
      <c r="J50" s="56">
        <v>110</v>
      </c>
      <c r="K50" s="84"/>
      <c r="L50" s="84"/>
      <c r="M50" s="84"/>
      <c r="N50" s="84"/>
      <c r="O50" s="84"/>
      <c r="P50" s="84"/>
      <c r="Q50" s="84"/>
      <c r="R50" s="64">
        <f t="shared" si="2"/>
        <v>0</v>
      </c>
      <c r="S50" s="64">
        <f t="shared" si="2"/>
        <v>928.14</v>
      </c>
      <c r="T50" s="64"/>
    </row>
    <row r="51" spans="1:20" ht="78.75" x14ac:dyDescent="0.25">
      <c r="A51" s="60" t="s">
        <v>680</v>
      </c>
      <c r="B51" s="53"/>
      <c r="C51" s="54"/>
      <c r="D51" s="55"/>
      <c r="E51" s="56"/>
      <c r="F51" s="65" t="s">
        <v>644</v>
      </c>
      <c r="G51" s="66">
        <v>5</v>
      </c>
      <c r="H51" s="67">
        <v>0</v>
      </c>
      <c r="I51" s="67"/>
      <c r="J51" s="56">
        <v>110</v>
      </c>
      <c r="K51" s="84"/>
      <c r="L51" s="84"/>
      <c r="M51" s="84"/>
      <c r="N51" s="84"/>
      <c r="O51" s="84"/>
      <c r="P51" s="84"/>
      <c r="Q51" s="84"/>
      <c r="R51" s="64"/>
      <c r="S51" s="64">
        <v>928.14</v>
      </c>
      <c r="T51" s="64"/>
    </row>
    <row r="52" spans="1:20" ht="47.25" x14ac:dyDescent="0.25">
      <c r="A52" s="60" t="s">
        <v>31</v>
      </c>
      <c r="B52" s="53"/>
      <c r="C52" s="54" t="s">
        <v>177</v>
      </c>
      <c r="D52" s="55" t="s">
        <v>177</v>
      </c>
      <c r="E52" s="56"/>
      <c r="F52" s="65" t="s">
        <v>30</v>
      </c>
      <c r="G52" s="66" t="s">
        <v>4</v>
      </c>
      <c r="H52" s="67" t="s">
        <v>1</v>
      </c>
      <c r="I52" s="67"/>
      <c r="J52" s="56" t="s">
        <v>5</v>
      </c>
      <c r="K52" s="87"/>
      <c r="L52" s="87"/>
      <c r="M52" s="87"/>
      <c r="N52" s="87"/>
      <c r="O52" s="87"/>
      <c r="P52" s="87"/>
      <c r="Q52" s="87"/>
      <c r="R52" s="64">
        <f>R53+R66+R69</f>
        <v>9665728.3200000003</v>
      </c>
      <c r="S52" s="64">
        <f>S53+S66+S69</f>
        <v>11707215.1</v>
      </c>
      <c r="T52" s="64">
        <f t="shared" si="1"/>
        <v>121.12087896962532</v>
      </c>
    </row>
    <row r="53" spans="1:20" ht="94.5" x14ac:dyDescent="0.25">
      <c r="A53" s="60" t="s">
        <v>29</v>
      </c>
      <c r="B53" s="53"/>
      <c r="C53" s="54" t="s">
        <v>177</v>
      </c>
      <c r="D53" s="55" t="s">
        <v>177</v>
      </c>
      <c r="E53" s="56"/>
      <c r="F53" s="65" t="s">
        <v>28</v>
      </c>
      <c r="G53" s="66" t="s">
        <v>4</v>
      </c>
      <c r="H53" s="67" t="s">
        <v>1</v>
      </c>
      <c r="I53" s="67"/>
      <c r="J53" s="56" t="s">
        <v>23</v>
      </c>
      <c r="K53" s="87"/>
      <c r="L53" s="87"/>
      <c r="M53" s="87"/>
      <c r="N53" s="87"/>
      <c r="O53" s="87"/>
      <c r="P53" s="87"/>
      <c r="Q53" s="87"/>
      <c r="R53" s="64">
        <f>R54+R57+R59+R61+R63</f>
        <v>9036068.3200000003</v>
      </c>
      <c r="S53" s="64">
        <f>S54+S57+S59+S61+S63</f>
        <v>11024917.02</v>
      </c>
      <c r="T53" s="64">
        <f t="shared" si="1"/>
        <v>122.01011136223902</v>
      </c>
    </row>
    <row r="54" spans="1:20" ht="94.5" x14ac:dyDescent="0.25">
      <c r="A54" s="60" t="s">
        <v>396</v>
      </c>
      <c r="B54" s="53"/>
      <c r="C54" s="54" t="s">
        <v>177</v>
      </c>
      <c r="D54" s="55" t="s">
        <v>177</v>
      </c>
      <c r="E54" s="56"/>
      <c r="F54" s="65" t="s">
        <v>27</v>
      </c>
      <c r="G54" s="66">
        <v>0</v>
      </c>
      <c r="H54" s="67" t="s">
        <v>1</v>
      </c>
      <c r="I54" s="67"/>
      <c r="J54" s="56" t="s">
        <v>23</v>
      </c>
      <c r="K54" s="87"/>
      <c r="L54" s="87"/>
      <c r="M54" s="87"/>
      <c r="N54" s="87"/>
      <c r="O54" s="87"/>
      <c r="P54" s="87"/>
      <c r="Q54" s="87"/>
      <c r="R54" s="64">
        <f>R55+R56</f>
        <v>7376791.5</v>
      </c>
      <c r="S54" s="64">
        <f>S55+S56</f>
        <v>9249894.4100000001</v>
      </c>
      <c r="T54" s="64">
        <f t="shared" si="1"/>
        <v>125.39183749466147</v>
      </c>
    </row>
    <row r="55" spans="1:20" ht="110.25" x14ac:dyDescent="0.25">
      <c r="A55" s="60" t="s">
        <v>97</v>
      </c>
      <c r="B55" s="53"/>
      <c r="C55" s="54" t="s">
        <v>177</v>
      </c>
      <c r="D55" s="55" t="s">
        <v>177</v>
      </c>
      <c r="E55" s="56"/>
      <c r="F55" s="65" t="s">
        <v>24</v>
      </c>
      <c r="G55" s="66" t="s">
        <v>2</v>
      </c>
      <c r="H55" s="67" t="s">
        <v>1</v>
      </c>
      <c r="I55" s="67"/>
      <c r="J55" s="56" t="s">
        <v>23</v>
      </c>
      <c r="K55" s="87"/>
      <c r="L55" s="87"/>
      <c r="M55" s="87"/>
      <c r="N55" s="87"/>
      <c r="O55" s="87"/>
      <c r="P55" s="87"/>
      <c r="Q55" s="87"/>
      <c r="R55" s="64">
        <v>6300000</v>
      </c>
      <c r="S55" s="64">
        <v>7974928.3200000003</v>
      </c>
      <c r="T55" s="64">
        <f t="shared" si="1"/>
        <v>126.58616380952381</v>
      </c>
    </row>
    <row r="56" spans="1:20" ht="94.5" x14ac:dyDescent="0.25">
      <c r="A56" s="60" t="s">
        <v>25</v>
      </c>
      <c r="B56" s="53"/>
      <c r="C56" s="54" t="s">
        <v>177</v>
      </c>
      <c r="D56" s="55" t="s">
        <v>177</v>
      </c>
      <c r="E56" s="56"/>
      <c r="F56" s="65" t="s">
        <v>24</v>
      </c>
      <c r="G56" s="66" t="s">
        <v>13</v>
      </c>
      <c r="H56" s="67" t="s">
        <v>1</v>
      </c>
      <c r="I56" s="67"/>
      <c r="J56" s="56" t="s">
        <v>23</v>
      </c>
      <c r="K56" s="87"/>
      <c r="L56" s="87"/>
      <c r="M56" s="87"/>
      <c r="N56" s="87"/>
      <c r="O56" s="87"/>
      <c r="P56" s="87"/>
      <c r="Q56" s="87"/>
      <c r="R56" s="64">
        <v>1076791.5</v>
      </c>
      <c r="S56" s="64">
        <v>1274966.0900000001</v>
      </c>
      <c r="T56" s="64">
        <f t="shared" si="1"/>
        <v>118.40417481007233</v>
      </c>
    </row>
    <row r="57" spans="1:20" ht="94.5" x14ac:dyDescent="0.25">
      <c r="A57" s="60" t="s">
        <v>96</v>
      </c>
      <c r="B57" s="53"/>
      <c r="C57" s="54" t="s">
        <v>177</v>
      </c>
      <c r="D57" s="55" t="s">
        <v>177</v>
      </c>
      <c r="E57" s="56"/>
      <c r="F57" s="65" t="s">
        <v>95</v>
      </c>
      <c r="G57" s="66" t="s">
        <v>4</v>
      </c>
      <c r="H57" s="67" t="s">
        <v>1</v>
      </c>
      <c r="I57" s="67"/>
      <c r="J57" s="56" t="s">
        <v>23</v>
      </c>
      <c r="K57" s="87"/>
      <c r="L57" s="87"/>
      <c r="M57" s="87"/>
      <c r="N57" s="87"/>
      <c r="O57" s="87"/>
      <c r="P57" s="87"/>
      <c r="Q57" s="87"/>
      <c r="R57" s="64">
        <f>R58</f>
        <v>1300000</v>
      </c>
      <c r="S57" s="64">
        <f>S58</f>
        <v>1424885.54</v>
      </c>
      <c r="T57" s="64">
        <f t="shared" si="1"/>
        <v>109.60658000000001</v>
      </c>
    </row>
    <row r="58" spans="1:20" ht="94.5" x14ac:dyDescent="0.25">
      <c r="A58" s="60" t="s">
        <v>94</v>
      </c>
      <c r="B58" s="53"/>
      <c r="C58" s="54" t="s">
        <v>177</v>
      </c>
      <c r="D58" s="55" t="s">
        <v>177</v>
      </c>
      <c r="E58" s="56"/>
      <c r="F58" s="65" t="s">
        <v>93</v>
      </c>
      <c r="G58" s="66" t="s">
        <v>2</v>
      </c>
      <c r="H58" s="67" t="s">
        <v>1</v>
      </c>
      <c r="I58" s="67"/>
      <c r="J58" s="56" t="s">
        <v>23</v>
      </c>
      <c r="K58" s="87"/>
      <c r="L58" s="87"/>
      <c r="M58" s="87"/>
      <c r="N58" s="87"/>
      <c r="O58" s="87"/>
      <c r="P58" s="87"/>
      <c r="Q58" s="87"/>
      <c r="R58" s="64">
        <v>1300000</v>
      </c>
      <c r="S58" s="64">
        <v>1424885.54</v>
      </c>
      <c r="T58" s="64">
        <f t="shared" si="1"/>
        <v>109.60658000000001</v>
      </c>
    </row>
    <row r="59" spans="1:20" ht="94.5" x14ac:dyDescent="0.25">
      <c r="A59" s="60" t="s">
        <v>977</v>
      </c>
      <c r="B59" s="53"/>
      <c r="C59" s="54"/>
      <c r="D59" s="55"/>
      <c r="E59" s="56"/>
      <c r="F59" s="65" t="s">
        <v>978</v>
      </c>
      <c r="G59" s="66">
        <v>0</v>
      </c>
      <c r="H59" s="67">
        <v>0</v>
      </c>
      <c r="I59" s="67"/>
      <c r="J59" s="56">
        <v>120</v>
      </c>
      <c r="K59" s="84"/>
      <c r="L59" s="84"/>
      <c r="M59" s="84"/>
      <c r="N59" s="84"/>
      <c r="O59" s="84"/>
      <c r="P59" s="84"/>
      <c r="Q59" s="84"/>
      <c r="R59" s="64">
        <f>R60</f>
        <v>175078.85</v>
      </c>
      <c r="S59" s="64">
        <f>S60</f>
        <v>180574.81</v>
      </c>
      <c r="T59" s="64">
        <f t="shared" si="1"/>
        <v>103.13913416726234</v>
      </c>
    </row>
    <row r="60" spans="1:20" ht="78.75" x14ac:dyDescent="0.25">
      <c r="A60" s="60" t="s">
        <v>979</v>
      </c>
      <c r="B60" s="53"/>
      <c r="C60" s="54"/>
      <c r="D60" s="55"/>
      <c r="E60" s="56"/>
      <c r="F60" s="65" t="s">
        <v>980</v>
      </c>
      <c r="G60" s="66">
        <v>5</v>
      </c>
      <c r="H60" s="67">
        <v>0</v>
      </c>
      <c r="I60" s="67"/>
      <c r="J60" s="56">
        <v>120</v>
      </c>
      <c r="K60" s="84"/>
      <c r="L60" s="84"/>
      <c r="M60" s="84"/>
      <c r="N60" s="84"/>
      <c r="O60" s="84"/>
      <c r="P60" s="84"/>
      <c r="Q60" s="84"/>
      <c r="R60" s="64">
        <v>175078.85</v>
      </c>
      <c r="S60" s="64">
        <v>180574.81</v>
      </c>
      <c r="T60" s="64">
        <f t="shared" si="1"/>
        <v>103.13913416726234</v>
      </c>
    </row>
    <row r="61" spans="1:20" ht="47.25" x14ac:dyDescent="0.25">
      <c r="A61" s="60" t="s">
        <v>619</v>
      </c>
      <c r="B61" s="53"/>
      <c r="C61" s="54" t="s">
        <v>177</v>
      </c>
      <c r="D61" s="55" t="s">
        <v>177</v>
      </c>
      <c r="E61" s="56"/>
      <c r="F61" s="65" t="s">
        <v>631</v>
      </c>
      <c r="G61" s="66" t="s">
        <v>4</v>
      </c>
      <c r="H61" s="67" t="s">
        <v>1</v>
      </c>
      <c r="I61" s="67"/>
      <c r="J61" s="56" t="s">
        <v>23</v>
      </c>
      <c r="K61" s="87"/>
      <c r="L61" s="87"/>
      <c r="M61" s="87"/>
      <c r="N61" s="87"/>
      <c r="O61" s="87"/>
      <c r="P61" s="87"/>
      <c r="Q61" s="87"/>
      <c r="R61" s="64">
        <f>R62</f>
        <v>184000</v>
      </c>
      <c r="S61" s="64">
        <f>S62</f>
        <v>169422.64</v>
      </c>
      <c r="T61" s="64">
        <f t="shared" si="1"/>
        <v>92.077521739130447</v>
      </c>
    </row>
    <row r="62" spans="1:20" ht="47.25" x14ac:dyDescent="0.25">
      <c r="A62" s="60" t="s">
        <v>620</v>
      </c>
      <c r="B62" s="53"/>
      <c r="C62" s="54" t="s">
        <v>177</v>
      </c>
      <c r="D62" s="55" t="s">
        <v>177</v>
      </c>
      <c r="E62" s="56"/>
      <c r="F62" s="65" t="s">
        <v>632</v>
      </c>
      <c r="G62" s="66" t="s">
        <v>2</v>
      </c>
      <c r="H62" s="67" t="s">
        <v>1</v>
      </c>
      <c r="I62" s="67"/>
      <c r="J62" s="56" t="s">
        <v>23</v>
      </c>
      <c r="K62" s="87"/>
      <c r="L62" s="87"/>
      <c r="M62" s="87"/>
      <c r="N62" s="87"/>
      <c r="O62" s="87"/>
      <c r="P62" s="87"/>
      <c r="Q62" s="87"/>
      <c r="R62" s="64">
        <v>184000</v>
      </c>
      <c r="S62" s="64">
        <v>169422.64</v>
      </c>
      <c r="T62" s="64">
        <f t="shared" si="1"/>
        <v>92.077521739130447</v>
      </c>
    </row>
    <row r="63" spans="1:20" ht="47.25" x14ac:dyDescent="0.25">
      <c r="A63" s="60" t="s">
        <v>966</v>
      </c>
      <c r="B63" s="53"/>
      <c r="C63" s="54"/>
      <c r="D63" s="55"/>
      <c r="E63" s="56"/>
      <c r="F63" s="65" t="s">
        <v>953</v>
      </c>
      <c r="G63" s="66">
        <v>0</v>
      </c>
      <c r="H63" s="67">
        <v>0</v>
      </c>
      <c r="I63" s="67"/>
      <c r="J63" s="56">
        <v>120</v>
      </c>
      <c r="K63" s="84"/>
      <c r="L63" s="84"/>
      <c r="M63" s="84"/>
      <c r="N63" s="84"/>
      <c r="O63" s="84"/>
      <c r="P63" s="84"/>
      <c r="Q63" s="84"/>
      <c r="R63" s="64">
        <f>R64</f>
        <v>197.97</v>
      </c>
      <c r="S63" s="64">
        <f>S64</f>
        <v>139.62</v>
      </c>
      <c r="T63" s="64">
        <f t="shared" si="1"/>
        <v>70.525837248067887</v>
      </c>
    </row>
    <row r="64" spans="1:20" ht="47.25" x14ac:dyDescent="0.25">
      <c r="A64" s="60" t="s">
        <v>965</v>
      </c>
      <c r="B64" s="53"/>
      <c r="C64" s="54"/>
      <c r="D64" s="55"/>
      <c r="E64" s="56"/>
      <c r="F64" s="65" t="s">
        <v>952</v>
      </c>
      <c r="G64" s="66">
        <v>0</v>
      </c>
      <c r="H64" s="67">
        <v>0</v>
      </c>
      <c r="I64" s="67"/>
      <c r="J64" s="56">
        <v>120</v>
      </c>
      <c r="K64" s="84"/>
      <c r="L64" s="84"/>
      <c r="M64" s="84"/>
      <c r="N64" s="84"/>
      <c r="O64" s="84"/>
      <c r="P64" s="84"/>
      <c r="Q64" s="84"/>
      <c r="R64" s="64">
        <f>R65</f>
        <v>197.97</v>
      </c>
      <c r="S64" s="64">
        <f>S65</f>
        <v>139.62</v>
      </c>
      <c r="T64" s="64">
        <f t="shared" si="1"/>
        <v>70.525837248067887</v>
      </c>
    </row>
    <row r="65" spans="1:20" ht="110.25" x14ac:dyDescent="0.25">
      <c r="A65" s="60" t="s">
        <v>964</v>
      </c>
      <c r="B65" s="53"/>
      <c r="C65" s="54"/>
      <c r="D65" s="55"/>
      <c r="E65" s="56"/>
      <c r="F65" s="65" t="s">
        <v>951</v>
      </c>
      <c r="G65" s="66">
        <v>5</v>
      </c>
      <c r="H65" s="67">
        <v>0</v>
      </c>
      <c r="I65" s="67"/>
      <c r="J65" s="56">
        <v>120</v>
      </c>
      <c r="K65" s="84"/>
      <c r="L65" s="84"/>
      <c r="M65" s="84"/>
      <c r="N65" s="84"/>
      <c r="O65" s="84"/>
      <c r="P65" s="84"/>
      <c r="Q65" s="84"/>
      <c r="R65" s="64">
        <v>197.97</v>
      </c>
      <c r="S65" s="64">
        <v>139.62</v>
      </c>
      <c r="T65" s="64">
        <f t="shared" si="1"/>
        <v>70.525837248067887</v>
      </c>
    </row>
    <row r="66" spans="1:20" ht="31.5" x14ac:dyDescent="0.25">
      <c r="A66" s="60" t="s">
        <v>981</v>
      </c>
      <c r="B66" s="53"/>
      <c r="C66" s="54"/>
      <c r="D66" s="55"/>
      <c r="E66" s="56"/>
      <c r="F66" s="65" t="s">
        <v>982</v>
      </c>
      <c r="G66" s="66">
        <v>0</v>
      </c>
      <c r="H66" s="67">
        <v>0</v>
      </c>
      <c r="I66" s="67"/>
      <c r="J66" s="56">
        <v>120</v>
      </c>
      <c r="K66" s="84"/>
      <c r="L66" s="84"/>
      <c r="M66" s="84"/>
      <c r="N66" s="84"/>
      <c r="O66" s="84"/>
      <c r="P66" s="84"/>
      <c r="Q66" s="84"/>
      <c r="R66" s="64">
        <f>R67</f>
        <v>328560</v>
      </c>
      <c r="S66" s="64">
        <f>S67</f>
        <v>328560</v>
      </c>
      <c r="T66" s="64">
        <f t="shared" si="1"/>
        <v>100</v>
      </c>
    </row>
    <row r="67" spans="1:20" ht="63" x14ac:dyDescent="0.25">
      <c r="A67" s="60" t="s">
        <v>983</v>
      </c>
      <c r="B67" s="53"/>
      <c r="C67" s="54"/>
      <c r="D67" s="55"/>
      <c r="E67" s="56"/>
      <c r="F67" s="65" t="s">
        <v>984</v>
      </c>
      <c r="G67" s="66">
        <v>0</v>
      </c>
      <c r="H67" s="67">
        <v>0</v>
      </c>
      <c r="I67" s="67"/>
      <c r="J67" s="56">
        <v>120</v>
      </c>
      <c r="K67" s="84"/>
      <c r="L67" s="84"/>
      <c r="M67" s="84"/>
      <c r="N67" s="84"/>
      <c r="O67" s="84"/>
      <c r="P67" s="84"/>
      <c r="Q67" s="84"/>
      <c r="R67" s="64">
        <f>R68</f>
        <v>328560</v>
      </c>
      <c r="S67" s="64">
        <f>S68</f>
        <v>328560</v>
      </c>
      <c r="T67" s="64">
        <f t="shared" si="1"/>
        <v>100</v>
      </c>
    </row>
    <row r="68" spans="1:20" ht="63" x14ac:dyDescent="0.25">
      <c r="A68" s="60" t="s">
        <v>985</v>
      </c>
      <c r="B68" s="53"/>
      <c r="C68" s="54"/>
      <c r="D68" s="55"/>
      <c r="E68" s="56"/>
      <c r="F68" s="65" t="s">
        <v>986</v>
      </c>
      <c r="G68" s="66">
        <v>5</v>
      </c>
      <c r="H68" s="67">
        <v>0</v>
      </c>
      <c r="I68" s="67"/>
      <c r="J68" s="56">
        <v>120</v>
      </c>
      <c r="K68" s="84"/>
      <c r="L68" s="84"/>
      <c r="M68" s="84"/>
      <c r="N68" s="84"/>
      <c r="O68" s="84"/>
      <c r="P68" s="84"/>
      <c r="Q68" s="84"/>
      <c r="R68" s="64">
        <v>328560</v>
      </c>
      <c r="S68" s="64">
        <v>328560</v>
      </c>
      <c r="T68" s="64">
        <f t="shared" si="1"/>
        <v>100</v>
      </c>
    </row>
    <row r="69" spans="1:20" ht="94.5" x14ac:dyDescent="0.25">
      <c r="A69" s="60" t="s">
        <v>621</v>
      </c>
      <c r="B69" s="53"/>
      <c r="C69" s="54" t="s">
        <v>177</v>
      </c>
      <c r="D69" s="55" t="s">
        <v>177</v>
      </c>
      <c r="E69" s="56"/>
      <c r="F69" s="65" t="s">
        <v>633</v>
      </c>
      <c r="G69" s="66" t="s">
        <v>4</v>
      </c>
      <c r="H69" s="67" t="s">
        <v>1</v>
      </c>
      <c r="I69" s="67"/>
      <c r="J69" s="56" t="s">
        <v>23</v>
      </c>
      <c r="K69" s="87"/>
      <c r="L69" s="87"/>
      <c r="M69" s="87"/>
      <c r="N69" s="87"/>
      <c r="O69" s="87"/>
      <c r="P69" s="87"/>
      <c r="Q69" s="87"/>
      <c r="R69" s="64">
        <f>R70+R72</f>
        <v>301100</v>
      </c>
      <c r="S69" s="64">
        <f>S70+S72</f>
        <v>353738.08</v>
      </c>
      <c r="T69" s="64">
        <f t="shared" si="1"/>
        <v>117.48192627034209</v>
      </c>
    </row>
    <row r="70" spans="1:20" ht="94.5" x14ac:dyDescent="0.25">
      <c r="A70" s="60" t="s">
        <v>622</v>
      </c>
      <c r="B70" s="53"/>
      <c r="C70" s="54" t="s">
        <v>177</v>
      </c>
      <c r="D70" s="55" t="s">
        <v>177</v>
      </c>
      <c r="E70" s="56"/>
      <c r="F70" s="65" t="s">
        <v>634</v>
      </c>
      <c r="G70" s="66" t="s">
        <v>4</v>
      </c>
      <c r="H70" s="67" t="s">
        <v>1</v>
      </c>
      <c r="I70" s="67"/>
      <c r="J70" s="56" t="s">
        <v>23</v>
      </c>
      <c r="K70" s="87"/>
      <c r="L70" s="87"/>
      <c r="M70" s="87"/>
      <c r="N70" s="87"/>
      <c r="O70" s="87"/>
      <c r="P70" s="87"/>
      <c r="Q70" s="87"/>
      <c r="R70" s="64">
        <f>R71</f>
        <v>200000</v>
      </c>
      <c r="S70" s="64">
        <f>S71</f>
        <v>244127.64</v>
      </c>
      <c r="T70" s="64">
        <f t="shared" si="1"/>
        <v>122.06382000000001</v>
      </c>
    </row>
    <row r="71" spans="1:20" ht="94.5" x14ac:dyDescent="0.25">
      <c r="A71" s="60" t="s">
        <v>623</v>
      </c>
      <c r="B71" s="53"/>
      <c r="C71" s="54" t="s">
        <v>177</v>
      </c>
      <c r="D71" s="55" t="s">
        <v>177</v>
      </c>
      <c r="E71" s="56"/>
      <c r="F71" s="65" t="s">
        <v>635</v>
      </c>
      <c r="G71" s="66" t="s">
        <v>2</v>
      </c>
      <c r="H71" s="67" t="s">
        <v>1</v>
      </c>
      <c r="I71" s="67"/>
      <c r="J71" s="56" t="s">
        <v>23</v>
      </c>
      <c r="K71" s="87"/>
      <c r="L71" s="87"/>
      <c r="M71" s="87"/>
      <c r="N71" s="87"/>
      <c r="O71" s="87"/>
      <c r="P71" s="87"/>
      <c r="Q71" s="87"/>
      <c r="R71" s="64">
        <v>200000</v>
      </c>
      <c r="S71" s="64">
        <v>244127.64</v>
      </c>
      <c r="T71" s="64">
        <f t="shared" si="1"/>
        <v>122.06382000000001</v>
      </c>
    </row>
    <row r="72" spans="1:20" ht="126" x14ac:dyDescent="0.25">
      <c r="A72" s="60" t="s">
        <v>775</v>
      </c>
      <c r="B72" s="53"/>
      <c r="C72" s="54"/>
      <c r="D72" s="55"/>
      <c r="E72" s="56"/>
      <c r="F72" s="65" t="s">
        <v>774</v>
      </c>
      <c r="G72" s="66">
        <v>0</v>
      </c>
      <c r="H72" s="67">
        <v>0</v>
      </c>
      <c r="I72" s="67"/>
      <c r="J72" s="56">
        <v>120</v>
      </c>
      <c r="K72" s="84"/>
      <c r="L72" s="84"/>
      <c r="M72" s="84"/>
      <c r="N72" s="84"/>
      <c r="O72" s="84"/>
      <c r="P72" s="84"/>
      <c r="Q72" s="84"/>
      <c r="R72" s="64">
        <f>R73</f>
        <v>101100</v>
      </c>
      <c r="S72" s="64">
        <f>S73</f>
        <v>109610.44</v>
      </c>
      <c r="T72" s="64">
        <f t="shared" si="1"/>
        <v>108.41784371909002</v>
      </c>
    </row>
    <row r="73" spans="1:20" ht="126" x14ac:dyDescent="0.25">
      <c r="A73" s="61" t="s">
        <v>776</v>
      </c>
      <c r="B73" s="53"/>
      <c r="C73" s="54"/>
      <c r="D73" s="55"/>
      <c r="E73" s="56"/>
      <c r="F73" s="65" t="s">
        <v>774</v>
      </c>
      <c r="G73" s="66">
        <v>5</v>
      </c>
      <c r="H73" s="67">
        <v>0</v>
      </c>
      <c r="I73" s="67"/>
      <c r="J73" s="56">
        <v>120</v>
      </c>
      <c r="K73" s="84"/>
      <c r="L73" s="84"/>
      <c r="M73" s="84"/>
      <c r="N73" s="84"/>
      <c r="O73" s="84"/>
      <c r="P73" s="84"/>
      <c r="Q73" s="84"/>
      <c r="R73" s="64">
        <v>101100</v>
      </c>
      <c r="S73" s="64">
        <v>109610.44</v>
      </c>
      <c r="T73" s="64">
        <f t="shared" si="1"/>
        <v>108.41784371909002</v>
      </c>
    </row>
    <row r="74" spans="1:20" ht="31.5" x14ac:dyDescent="0.25">
      <c r="A74" s="60" t="s">
        <v>154</v>
      </c>
      <c r="B74" s="53"/>
      <c r="C74" s="54" t="s">
        <v>177</v>
      </c>
      <c r="D74" s="55" t="s">
        <v>177</v>
      </c>
      <c r="E74" s="56"/>
      <c r="F74" s="65" t="s">
        <v>153</v>
      </c>
      <c r="G74" s="66" t="s">
        <v>4</v>
      </c>
      <c r="H74" s="67" t="s">
        <v>1</v>
      </c>
      <c r="I74" s="67"/>
      <c r="J74" s="56" t="s">
        <v>5</v>
      </c>
      <c r="K74" s="87"/>
      <c r="L74" s="87"/>
      <c r="M74" s="87"/>
      <c r="N74" s="87"/>
      <c r="O74" s="87"/>
      <c r="P74" s="87"/>
      <c r="Q74" s="87"/>
      <c r="R74" s="64">
        <f>R75</f>
        <v>2023148.5</v>
      </c>
      <c r="S74" s="64">
        <f>S75</f>
        <v>2025437.8900000001</v>
      </c>
      <c r="T74" s="64">
        <f t="shared" si="1"/>
        <v>100.11315976064041</v>
      </c>
    </row>
    <row r="75" spans="1:20" x14ac:dyDescent="0.25">
      <c r="A75" s="60" t="s">
        <v>152</v>
      </c>
      <c r="B75" s="53"/>
      <c r="C75" s="54" t="s">
        <v>177</v>
      </c>
      <c r="D75" s="55" t="s">
        <v>177</v>
      </c>
      <c r="E75" s="56"/>
      <c r="F75" s="65" t="s">
        <v>151</v>
      </c>
      <c r="G75" s="66" t="s">
        <v>99</v>
      </c>
      <c r="H75" s="67" t="s">
        <v>1</v>
      </c>
      <c r="I75" s="67"/>
      <c r="J75" s="56" t="s">
        <v>23</v>
      </c>
      <c r="K75" s="87"/>
      <c r="L75" s="87"/>
      <c r="M75" s="87"/>
      <c r="N75" s="87"/>
      <c r="O75" s="87"/>
      <c r="P75" s="87"/>
      <c r="Q75" s="87"/>
      <c r="R75" s="64">
        <f>R76+R77</f>
        <v>2023148.5</v>
      </c>
      <c r="S75" s="64">
        <f>S76+S77</f>
        <v>2025437.8900000001</v>
      </c>
      <c r="T75" s="64">
        <f t="shared" si="1"/>
        <v>100.11315976064041</v>
      </c>
    </row>
    <row r="76" spans="1:20" ht="31.5" x14ac:dyDescent="0.25">
      <c r="A76" s="60" t="s">
        <v>150</v>
      </c>
      <c r="B76" s="53"/>
      <c r="C76" s="54" t="s">
        <v>177</v>
      </c>
      <c r="D76" s="55" t="s">
        <v>177</v>
      </c>
      <c r="E76" s="56"/>
      <c r="F76" s="65" t="s">
        <v>149</v>
      </c>
      <c r="G76" s="66" t="s">
        <v>99</v>
      </c>
      <c r="H76" s="67" t="s">
        <v>1</v>
      </c>
      <c r="I76" s="67"/>
      <c r="J76" s="56" t="s">
        <v>23</v>
      </c>
      <c r="K76" s="87"/>
      <c r="L76" s="87"/>
      <c r="M76" s="87"/>
      <c r="N76" s="87"/>
      <c r="O76" s="87"/>
      <c r="P76" s="87"/>
      <c r="Q76" s="87"/>
      <c r="R76" s="64">
        <v>195452.83</v>
      </c>
      <c r="S76" s="64">
        <v>201524.87</v>
      </c>
      <c r="T76" s="64">
        <f t="shared" si="1"/>
        <v>103.10665238257231</v>
      </c>
    </row>
    <row r="77" spans="1:20" ht="31.5" x14ac:dyDescent="0.25">
      <c r="A77" s="60" t="s">
        <v>148</v>
      </c>
      <c r="B77" s="53"/>
      <c r="C77" s="54" t="s">
        <v>177</v>
      </c>
      <c r="D77" s="55" t="s">
        <v>177</v>
      </c>
      <c r="E77" s="56"/>
      <c r="F77" s="65" t="s">
        <v>147</v>
      </c>
      <c r="G77" s="66" t="s">
        <v>99</v>
      </c>
      <c r="H77" s="67" t="s">
        <v>1</v>
      </c>
      <c r="I77" s="67"/>
      <c r="J77" s="56" t="s">
        <v>23</v>
      </c>
      <c r="K77" s="87"/>
      <c r="L77" s="87"/>
      <c r="M77" s="87"/>
      <c r="N77" s="87"/>
      <c r="O77" s="87"/>
      <c r="P77" s="87"/>
      <c r="Q77" s="87"/>
      <c r="R77" s="64">
        <f>R78+R79</f>
        <v>1827695.67</v>
      </c>
      <c r="S77" s="64">
        <f>S78+S79</f>
        <v>1823913.02</v>
      </c>
      <c r="T77" s="64">
        <f t="shared" si="1"/>
        <v>99.793037207337704</v>
      </c>
    </row>
    <row r="78" spans="1:20" x14ac:dyDescent="0.25">
      <c r="A78" s="60" t="s">
        <v>444</v>
      </c>
      <c r="B78" s="53"/>
      <c r="C78" s="54" t="s">
        <v>177</v>
      </c>
      <c r="D78" s="55" t="s">
        <v>177</v>
      </c>
      <c r="E78" s="56"/>
      <c r="F78" s="65" t="s">
        <v>445</v>
      </c>
      <c r="G78" s="66" t="s">
        <v>99</v>
      </c>
      <c r="H78" s="67" t="s">
        <v>1</v>
      </c>
      <c r="I78" s="67"/>
      <c r="J78" s="56" t="s">
        <v>23</v>
      </c>
      <c r="K78" s="87"/>
      <c r="L78" s="87"/>
      <c r="M78" s="87"/>
      <c r="N78" s="87"/>
      <c r="O78" s="87"/>
      <c r="P78" s="87"/>
      <c r="Q78" s="87"/>
      <c r="R78" s="64">
        <v>58820.14</v>
      </c>
      <c r="S78" s="64">
        <v>55037.49</v>
      </c>
      <c r="T78" s="64">
        <f t="shared" si="1"/>
        <v>93.569124452950973</v>
      </c>
    </row>
    <row r="79" spans="1:20" x14ac:dyDescent="0.25">
      <c r="A79" s="60" t="s">
        <v>786</v>
      </c>
      <c r="B79" s="53"/>
      <c r="C79" s="54"/>
      <c r="D79" s="55"/>
      <c r="E79" s="56"/>
      <c r="F79" s="65" t="s">
        <v>787</v>
      </c>
      <c r="G79" s="66">
        <v>1</v>
      </c>
      <c r="H79" s="67">
        <v>0</v>
      </c>
      <c r="I79" s="67"/>
      <c r="J79" s="56">
        <v>120</v>
      </c>
      <c r="K79" s="84"/>
      <c r="L79" s="84"/>
      <c r="M79" s="84"/>
      <c r="N79" s="84"/>
      <c r="O79" s="84"/>
      <c r="P79" s="84"/>
      <c r="Q79" s="84"/>
      <c r="R79" s="64">
        <v>1768875.53</v>
      </c>
      <c r="S79" s="64">
        <v>1768875.53</v>
      </c>
      <c r="T79" s="64">
        <f t="shared" si="1"/>
        <v>100</v>
      </c>
    </row>
    <row r="80" spans="1:20" ht="31.5" x14ac:dyDescent="0.25">
      <c r="A80" s="60" t="s">
        <v>624</v>
      </c>
      <c r="B80" s="53"/>
      <c r="C80" s="54" t="s">
        <v>177</v>
      </c>
      <c r="D80" s="55" t="s">
        <v>177</v>
      </c>
      <c r="E80" s="56"/>
      <c r="F80" s="65" t="s">
        <v>75</v>
      </c>
      <c r="G80" s="66" t="s">
        <v>4</v>
      </c>
      <c r="H80" s="67" t="s">
        <v>1</v>
      </c>
      <c r="I80" s="67"/>
      <c r="J80" s="56" t="s">
        <v>5</v>
      </c>
      <c r="K80" s="87"/>
      <c r="L80" s="87"/>
      <c r="M80" s="87"/>
      <c r="N80" s="87"/>
      <c r="O80" s="87"/>
      <c r="P80" s="87"/>
      <c r="Q80" s="87"/>
      <c r="R80" s="64">
        <f>R81+R84</f>
        <v>1751647.25</v>
      </c>
      <c r="S80" s="64">
        <f>S81+S84</f>
        <v>1741080.6</v>
      </c>
      <c r="T80" s="64">
        <f t="shared" si="1"/>
        <v>99.396759250471234</v>
      </c>
    </row>
    <row r="81" spans="1:20" x14ac:dyDescent="0.25">
      <c r="A81" s="60" t="s">
        <v>967</v>
      </c>
      <c r="B81" s="53"/>
      <c r="C81" s="54"/>
      <c r="D81" s="55"/>
      <c r="E81" s="56"/>
      <c r="F81" s="65" t="s">
        <v>956</v>
      </c>
      <c r="G81" s="66">
        <v>0</v>
      </c>
      <c r="H81" s="67">
        <v>0</v>
      </c>
      <c r="I81" s="67"/>
      <c r="J81" s="56">
        <v>130</v>
      </c>
      <c r="K81" s="84"/>
      <c r="L81" s="84"/>
      <c r="M81" s="84"/>
      <c r="N81" s="84"/>
      <c r="O81" s="84"/>
      <c r="P81" s="84"/>
      <c r="Q81" s="84"/>
      <c r="R81" s="64">
        <f>R82</f>
        <v>1622994</v>
      </c>
      <c r="S81" s="64">
        <f>S82</f>
        <v>1621494</v>
      </c>
      <c r="T81" s="64">
        <f t="shared" si="1"/>
        <v>99.907578216555322</v>
      </c>
    </row>
    <row r="82" spans="1:20" x14ac:dyDescent="0.25">
      <c r="A82" s="60" t="s">
        <v>968</v>
      </c>
      <c r="B82" s="53"/>
      <c r="C82" s="54"/>
      <c r="D82" s="55"/>
      <c r="E82" s="56"/>
      <c r="F82" s="65" t="s">
        <v>955</v>
      </c>
      <c r="G82" s="66">
        <v>0</v>
      </c>
      <c r="H82" s="67">
        <v>0</v>
      </c>
      <c r="I82" s="67"/>
      <c r="J82" s="56">
        <v>130</v>
      </c>
      <c r="K82" s="84"/>
      <c r="L82" s="84"/>
      <c r="M82" s="84"/>
      <c r="N82" s="84"/>
      <c r="O82" s="84"/>
      <c r="P82" s="84"/>
      <c r="Q82" s="84"/>
      <c r="R82" s="64">
        <f>R83</f>
        <v>1622994</v>
      </c>
      <c r="S82" s="64">
        <f>S83</f>
        <v>1621494</v>
      </c>
      <c r="T82" s="64">
        <f t="shared" si="1"/>
        <v>99.907578216555322</v>
      </c>
    </row>
    <row r="83" spans="1:20" ht="47.25" x14ac:dyDescent="0.25">
      <c r="A83" s="60" t="s">
        <v>969</v>
      </c>
      <c r="B83" s="53"/>
      <c r="C83" s="54"/>
      <c r="D83" s="55"/>
      <c r="E83" s="56"/>
      <c r="F83" s="65" t="s">
        <v>954</v>
      </c>
      <c r="G83" s="66">
        <v>5</v>
      </c>
      <c r="H83" s="67">
        <v>0</v>
      </c>
      <c r="I83" s="67"/>
      <c r="J83" s="56">
        <v>130</v>
      </c>
      <c r="K83" s="84"/>
      <c r="L83" s="84"/>
      <c r="M83" s="84"/>
      <c r="N83" s="84"/>
      <c r="O83" s="84"/>
      <c r="P83" s="84"/>
      <c r="Q83" s="84"/>
      <c r="R83" s="64">
        <v>1622994</v>
      </c>
      <c r="S83" s="64">
        <v>1621494</v>
      </c>
      <c r="T83" s="64">
        <f t="shared" si="1"/>
        <v>99.907578216555322</v>
      </c>
    </row>
    <row r="84" spans="1:20" x14ac:dyDescent="0.25">
      <c r="A84" s="60" t="s">
        <v>74</v>
      </c>
      <c r="B84" s="53"/>
      <c r="C84" s="54" t="s">
        <v>177</v>
      </c>
      <c r="D84" s="55" t="s">
        <v>177</v>
      </c>
      <c r="E84" s="56"/>
      <c r="F84" s="65" t="s">
        <v>73</v>
      </c>
      <c r="G84" s="66" t="s">
        <v>4</v>
      </c>
      <c r="H84" s="67" t="s">
        <v>1</v>
      </c>
      <c r="I84" s="67"/>
      <c r="J84" s="56" t="s">
        <v>68</v>
      </c>
      <c r="K84" s="87"/>
      <c r="L84" s="87"/>
      <c r="M84" s="87"/>
      <c r="N84" s="87"/>
      <c r="O84" s="87"/>
      <c r="P84" s="87"/>
      <c r="Q84" s="87"/>
      <c r="R84" s="64">
        <f>R85+R87</f>
        <v>128653.25</v>
      </c>
      <c r="S84" s="64">
        <f>S85+S87</f>
        <v>119586.6</v>
      </c>
      <c r="T84" s="64">
        <f t="shared" si="1"/>
        <v>92.952645968912563</v>
      </c>
    </row>
    <row r="85" spans="1:20" ht="31.5" x14ac:dyDescent="0.25">
      <c r="A85" s="60" t="s">
        <v>987</v>
      </c>
      <c r="B85" s="53"/>
      <c r="C85" s="54"/>
      <c r="D85" s="55"/>
      <c r="E85" s="56"/>
      <c r="F85" s="65" t="s">
        <v>988</v>
      </c>
      <c r="G85" s="66">
        <v>0</v>
      </c>
      <c r="H85" s="67">
        <v>0</v>
      </c>
      <c r="I85" s="67"/>
      <c r="J85" s="56">
        <v>130</v>
      </c>
      <c r="K85" s="84"/>
      <c r="L85" s="84"/>
      <c r="M85" s="84"/>
      <c r="N85" s="84"/>
      <c r="O85" s="84"/>
      <c r="P85" s="84"/>
      <c r="Q85" s="84"/>
      <c r="R85" s="64">
        <f>R86</f>
        <v>126137.14</v>
      </c>
      <c r="S85" s="64">
        <f>S86</f>
        <v>111570.16</v>
      </c>
      <c r="T85" s="64">
        <f t="shared" si="1"/>
        <v>88.45147432389858</v>
      </c>
    </row>
    <row r="86" spans="1:20" ht="47.25" x14ac:dyDescent="0.25">
      <c r="A86" s="60" t="s">
        <v>989</v>
      </c>
      <c r="B86" s="53"/>
      <c r="C86" s="54"/>
      <c r="D86" s="55"/>
      <c r="E86" s="56"/>
      <c r="F86" s="65" t="s">
        <v>990</v>
      </c>
      <c r="G86" s="66">
        <v>5</v>
      </c>
      <c r="H86" s="67">
        <v>0</v>
      </c>
      <c r="I86" s="67"/>
      <c r="J86" s="56">
        <v>130</v>
      </c>
      <c r="K86" s="84"/>
      <c r="L86" s="84"/>
      <c r="M86" s="84"/>
      <c r="N86" s="84"/>
      <c r="O86" s="84"/>
      <c r="P86" s="84"/>
      <c r="Q86" s="84"/>
      <c r="R86" s="64">
        <v>126137.14</v>
      </c>
      <c r="S86" s="64">
        <v>111570.16</v>
      </c>
      <c r="T86" s="64">
        <f t="shared" si="1"/>
        <v>88.45147432389858</v>
      </c>
    </row>
    <row r="87" spans="1:20" x14ac:dyDescent="0.25">
      <c r="A87" s="60" t="s">
        <v>72</v>
      </c>
      <c r="B87" s="53"/>
      <c r="C87" s="54" t="s">
        <v>177</v>
      </c>
      <c r="D87" s="55" t="s">
        <v>177</v>
      </c>
      <c r="E87" s="56"/>
      <c r="F87" s="65" t="s">
        <v>71</v>
      </c>
      <c r="G87" s="66" t="s">
        <v>4</v>
      </c>
      <c r="H87" s="67" t="s">
        <v>1</v>
      </c>
      <c r="I87" s="67"/>
      <c r="J87" s="56" t="s">
        <v>68</v>
      </c>
      <c r="K87" s="87"/>
      <c r="L87" s="87"/>
      <c r="M87" s="87"/>
      <c r="N87" s="87"/>
      <c r="O87" s="87"/>
      <c r="P87" s="87"/>
      <c r="Q87" s="87"/>
      <c r="R87" s="64">
        <f t="shared" ref="R87:S87" si="3">R88</f>
        <v>2516.11</v>
      </c>
      <c r="S87" s="64">
        <f t="shared" si="3"/>
        <v>8016.44</v>
      </c>
      <c r="T87" s="64">
        <f t="shared" si="1"/>
        <v>318.60451252131264</v>
      </c>
    </row>
    <row r="88" spans="1:20" ht="31.5" x14ac:dyDescent="0.25">
      <c r="A88" s="60" t="s">
        <v>70</v>
      </c>
      <c r="B88" s="53"/>
      <c r="C88" s="54" t="s">
        <v>177</v>
      </c>
      <c r="D88" s="55" t="s">
        <v>177</v>
      </c>
      <c r="E88" s="56"/>
      <c r="F88" s="65" t="s">
        <v>69</v>
      </c>
      <c r="G88" s="66" t="s">
        <v>2</v>
      </c>
      <c r="H88" s="67" t="s">
        <v>1</v>
      </c>
      <c r="I88" s="67"/>
      <c r="J88" s="56" t="s">
        <v>68</v>
      </c>
      <c r="K88" s="87"/>
      <c r="L88" s="87"/>
      <c r="M88" s="87"/>
      <c r="N88" s="87"/>
      <c r="O88" s="87"/>
      <c r="P88" s="87"/>
      <c r="Q88" s="87"/>
      <c r="R88" s="64">
        <v>2516.11</v>
      </c>
      <c r="S88" s="64">
        <v>8016.44</v>
      </c>
      <c r="T88" s="64">
        <f t="shared" si="1"/>
        <v>318.60451252131264</v>
      </c>
    </row>
    <row r="89" spans="1:20" ht="31.5" x14ac:dyDescent="0.25">
      <c r="A89" s="60" t="s">
        <v>22</v>
      </c>
      <c r="B89" s="53"/>
      <c r="C89" s="54" t="s">
        <v>177</v>
      </c>
      <c r="D89" s="55" t="s">
        <v>177</v>
      </c>
      <c r="E89" s="56"/>
      <c r="F89" s="65" t="s">
        <v>21</v>
      </c>
      <c r="G89" s="66" t="s">
        <v>4</v>
      </c>
      <c r="H89" s="67" t="s">
        <v>1</v>
      </c>
      <c r="I89" s="67"/>
      <c r="J89" s="56" t="s">
        <v>5</v>
      </c>
      <c r="K89" s="87"/>
      <c r="L89" s="87"/>
      <c r="M89" s="87"/>
      <c r="N89" s="87"/>
      <c r="O89" s="87"/>
      <c r="P89" s="87"/>
      <c r="Q89" s="87"/>
      <c r="R89" s="64">
        <f>R90+R93+R99</f>
        <v>2761800</v>
      </c>
      <c r="S89" s="64">
        <f>S90+S93+S99</f>
        <v>2988386.19</v>
      </c>
      <c r="T89" s="64">
        <f t="shared" si="1"/>
        <v>108.2042939387356</v>
      </c>
    </row>
    <row r="90" spans="1:20" ht="94.5" x14ac:dyDescent="0.25">
      <c r="A90" s="60" t="s">
        <v>991</v>
      </c>
      <c r="B90" s="53"/>
      <c r="C90" s="54"/>
      <c r="D90" s="55"/>
      <c r="E90" s="56"/>
      <c r="F90" s="65" t="s">
        <v>992</v>
      </c>
      <c r="G90" s="66">
        <v>0</v>
      </c>
      <c r="H90" s="67">
        <v>0</v>
      </c>
      <c r="I90" s="67"/>
      <c r="J90" s="56">
        <v>0</v>
      </c>
      <c r="K90" s="84"/>
      <c r="L90" s="84"/>
      <c r="M90" s="84"/>
      <c r="N90" s="84"/>
      <c r="O90" s="84"/>
      <c r="P90" s="84"/>
      <c r="Q90" s="84"/>
      <c r="R90" s="64">
        <f>R91</f>
        <v>0</v>
      </c>
      <c r="S90" s="64">
        <f>S91</f>
        <v>24190</v>
      </c>
      <c r="T90" s="64"/>
    </row>
    <row r="91" spans="1:20" ht="110.25" x14ac:dyDescent="0.25">
      <c r="A91" s="60" t="s">
        <v>993</v>
      </c>
      <c r="B91" s="53"/>
      <c r="C91" s="54"/>
      <c r="D91" s="55"/>
      <c r="E91" s="56"/>
      <c r="F91" s="65" t="s">
        <v>994</v>
      </c>
      <c r="G91" s="66">
        <v>5</v>
      </c>
      <c r="H91" s="67">
        <v>0</v>
      </c>
      <c r="I91" s="67"/>
      <c r="J91" s="56">
        <v>440</v>
      </c>
      <c r="K91" s="84"/>
      <c r="L91" s="84"/>
      <c r="M91" s="84"/>
      <c r="N91" s="84"/>
      <c r="O91" s="84"/>
      <c r="P91" s="84"/>
      <c r="Q91" s="84"/>
      <c r="R91" s="64">
        <f>R92</f>
        <v>0</v>
      </c>
      <c r="S91" s="64">
        <f>S92</f>
        <v>24190</v>
      </c>
      <c r="T91" s="64"/>
    </row>
    <row r="92" spans="1:20" ht="110.25" x14ac:dyDescent="0.25">
      <c r="A92" s="60" t="s">
        <v>995</v>
      </c>
      <c r="B92" s="53"/>
      <c r="C92" s="54"/>
      <c r="D92" s="55"/>
      <c r="E92" s="56"/>
      <c r="F92" s="65" t="s">
        <v>996</v>
      </c>
      <c r="G92" s="66">
        <v>5</v>
      </c>
      <c r="H92" s="67">
        <v>0</v>
      </c>
      <c r="I92" s="67"/>
      <c r="J92" s="56">
        <v>440</v>
      </c>
      <c r="K92" s="84"/>
      <c r="L92" s="84"/>
      <c r="M92" s="84"/>
      <c r="N92" s="84"/>
      <c r="O92" s="84"/>
      <c r="P92" s="84"/>
      <c r="Q92" s="84"/>
      <c r="R92" s="64"/>
      <c r="S92" s="64">
        <v>24190</v>
      </c>
      <c r="T92" s="64"/>
    </row>
    <row r="93" spans="1:20" ht="31.5" x14ac:dyDescent="0.25">
      <c r="A93" s="60" t="s">
        <v>20</v>
      </c>
      <c r="B93" s="53"/>
      <c r="C93" s="54" t="s">
        <v>177</v>
      </c>
      <c r="D93" s="55" t="s">
        <v>177</v>
      </c>
      <c r="E93" s="56"/>
      <c r="F93" s="65" t="s">
        <v>19</v>
      </c>
      <c r="G93" s="66" t="s">
        <v>4</v>
      </c>
      <c r="H93" s="67" t="s">
        <v>1</v>
      </c>
      <c r="I93" s="67"/>
      <c r="J93" s="56" t="s">
        <v>12</v>
      </c>
      <c r="K93" s="87"/>
      <c r="L93" s="87"/>
      <c r="M93" s="87"/>
      <c r="N93" s="87"/>
      <c r="O93" s="87"/>
      <c r="P93" s="87"/>
      <c r="Q93" s="87"/>
      <c r="R93" s="64">
        <f>R94+R97</f>
        <v>1287800</v>
      </c>
      <c r="S93" s="64">
        <f>S94+S97</f>
        <v>1314196.19</v>
      </c>
      <c r="T93" s="64">
        <f t="shared" si="1"/>
        <v>102.04971191178754</v>
      </c>
    </row>
    <row r="94" spans="1:20" ht="47.25" x14ac:dyDescent="0.25">
      <c r="A94" s="60" t="s">
        <v>18</v>
      </c>
      <c r="B94" s="53"/>
      <c r="C94" s="54" t="s">
        <v>177</v>
      </c>
      <c r="D94" s="55" t="s">
        <v>177</v>
      </c>
      <c r="E94" s="56"/>
      <c r="F94" s="65" t="s">
        <v>17</v>
      </c>
      <c r="G94" s="66" t="s">
        <v>4</v>
      </c>
      <c r="H94" s="67" t="s">
        <v>1</v>
      </c>
      <c r="I94" s="67"/>
      <c r="J94" s="56" t="s">
        <v>12</v>
      </c>
      <c r="K94" s="87"/>
      <c r="L94" s="87"/>
      <c r="M94" s="87"/>
      <c r="N94" s="87"/>
      <c r="O94" s="87"/>
      <c r="P94" s="87"/>
      <c r="Q94" s="87"/>
      <c r="R94" s="64">
        <f>R95+R96</f>
        <v>1000000</v>
      </c>
      <c r="S94" s="64">
        <f>S95+S96</f>
        <v>962159.85999999987</v>
      </c>
      <c r="T94" s="64">
        <f t="shared" si="1"/>
        <v>96.215985999999987</v>
      </c>
    </row>
    <row r="95" spans="1:20" ht="78.75" x14ac:dyDescent="0.25">
      <c r="A95" s="60" t="s">
        <v>91</v>
      </c>
      <c r="B95" s="53"/>
      <c r="C95" s="54" t="s">
        <v>177</v>
      </c>
      <c r="D95" s="55" t="s">
        <v>177</v>
      </c>
      <c r="E95" s="56"/>
      <c r="F95" s="65" t="s">
        <v>14</v>
      </c>
      <c r="G95" s="66" t="s">
        <v>2</v>
      </c>
      <c r="H95" s="67" t="s">
        <v>1</v>
      </c>
      <c r="I95" s="67"/>
      <c r="J95" s="56" t="s">
        <v>12</v>
      </c>
      <c r="K95" s="87"/>
      <c r="L95" s="87"/>
      <c r="M95" s="87"/>
      <c r="N95" s="87"/>
      <c r="O95" s="87"/>
      <c r="P95" s="87"/>
      <c r="Q95" s="87"/>
      <c r="R95" s="64">
        <v>750000</v>
      </c>
      <c r="S95" s="64">
        <v>691991.82</v>
      </c>
      <c r="T95" s="64">
        <f t="shared" si="1"/>
        <v>92.265575999999996</v>
      </c>
    </row>
    <row r="96" spans="1:20" ht="63" x14ac:dyDescent="0.25">
      <c r="A96" s="60" t="s">
        <v>16</v>
      </c>
      <c r="B96" s="53"/>
      <c r="C96" s="54" t="s">
        <v>177</v>
      </c>
      <c r="D96" s="55" t="s">
        <v>177</v>
      </c>
      <c r="E96" s="56"/>
      <c r="F96" s="65" t="s">
        <v>14</v>
      </c>
      <c r="G96" s="66" t="s">
        <v>13</v>
      </c>
      <c r="H96" s="67" t="s">
        <v>1</v>
      </c>
      <c r="I96" s="67"/>
      <c r="J96" s="56" t="s">
        <v>12</v>
      </c>
      <c r="K96" s="87"/>
      <c r="L96" s="87"/>
      <c r="M96" s="87"/>
      <c r="N96" s="87"/>
      <c r="O96" s="87"/>
      <c r="P96" s="87"/>
      <c r="Q96" s="87"/>
      <c r="R96" s="64">
        <v>250000</v>
      </c>
      <c r="S96" s="64">
        <v>270168.03999999998</v>
      </c>
      <c r="T96" s="64">
        <f t="shared" si="1"/>
        <v>108.06721599999999</v>
      </c>
    </row>
    <row r="97" spans="1:20" ht="63" x14ac:dyDescent="0.25">
      <c r="A97" s="60" t="s">
        <v>90</v>
      </c>
      <c r="B97" s="53"/>
      <c r="C97" s="54" t="s">
        <v>177</v>
      </c>
      <c r="D97" s="55" t="s">
        <v>177</v>
      </c>
      <c r="E97" s="56"/>
      <c r="F97" s="65" t="s">
        <v>89</v>
      </c>
      <c r="G97" s="66" t="s">
        <v>4</v>
      </c>
      <c r="H97" s="67" t="s">
        <v>1</v>
      </c>
      <c r="I97" s="67"/>
      <c r="J97" s="56" t="s">
        <v>12</v>
      </c>
      <c r="K97" s="87"/>
      <c r="L97" s="87"/>
      <c r="M97" s="87"/>
      <c r="N97" s="87"/>
      <c r="O97" s="87"/>
      <c r="P97" s="87"/>
      <c r="Q97" s="87"/>
      <c r="R97" s="64">
        <f>R98</f>
        <v>287800</v>
      </c>
      <c r="S97" s="64">
        <f>S98</f>
        <v>352036.33</v>
      </c>
      <c r="T97" s="64">
        <f t="shared" si="1"/>
        <v>122.31978109798472</v>
      </c>
    </row>
    <row r="98" spans="1:20" ht="63" x14ac:dyDescent="0.25">
      <c r="A98" s="60" t="s">
        <v>88</v>
      </c>
      <c r="B98" s="53"/>
      <c r="C98" s="54" t="s">
        <v>177</v>
      </c>
      <c r="D98" s="55" t="s">
        <v>177</v>
      </c>
      <c r="E98" s="56"/>
      <c r="F98" s="65" t="s">
        <v>87</v>
      </c>
      <c r="G98" s="66" t="s">
        <v>2</v>
      </c>
      <c r="H98" s="67" t="s">
        <v>1</v>
      </c>
      <c r="I98" s="67"/>
      <c r="J98" s="56" t="s">
        <v>12</v>
      </c>
      <c r="K98" s="87"/>
      <c r="L98" s="87"/>
      <c r="M98" s="87"/>
      <c r="N98" s="87"/>
      <c r="O98" s="87"/>
      <c r="P98" s="87"/>
      <c r="Q98" s="87"/>
      <c r="R98" s="64">
        <v>287800</v>
      </c>
      <c r="S98" s="64">
        <v>352036.33</v>
      </c>
      <c r="T98" s="64">
        <f t="shared" ref="T98:T176" si="4">S98/R98%</f>
        <v>122.31978109798472</v>
      </c>
    </row>
    <row r="99" spans="1:20" ht="31.5" x14ac:dyDescent="0.25">
      <c r="A99" s="60" t="s">
        <v>971</v>
      </c>
      <c r="B99" s="53"/>
      <c r="C99" s="54"/>
      <c r="D99" s="55"/>
      <c r="E99" s="56"/>
      <c r="F99" s="65" t="s">
        <v>958</v>
      </c>
      <c r="G99" s="66">
        <v>0</v>
      </c>
      <c r="H99" s="67">
        <v>0</v>
      </c>
      <c r="I99" s="67"/>
      <c r="J99" s="56">
        <v>410</v>
      </c>
      <c r="K99" s="84"/>
      <c r="L99" s="84"/>
      <c r="M99" s="84"/>
      <c r="N99" s="84"/>
      <c r="O99" s="84"/>
      <c r="P99" s="84"/>
      <c r="Q99" s="84"/>
      <c r="R99" s="64">
        <f>R100</f>
        <v>1474000</v>
      </c>
      <c r="S99" s="64">
        <f>S100</f>
        <v>1650000</v>
      </c>
      <c r="T99" s="64">
        <f t="shared" si="4"/>
        <v>111.94029850746269</v>
      </c>
    </row>
    <row r="100" spans="1:20" ht="47.25" x14ac:dyDescent="0.25">
      <c r="A100" s="60" t="s">
        <v>970</v>
      </c>
      <c r="B100" s="53"/>
      <c r="C100" s="54"/>
      <c r="D100" s="55"/>
      <c r="E100" s="56"/>
      <c r="F100" s="65" t="s">
        <v>957</v>
      </c>
      <c r="G100" s="66">
        <v>5</v>
      </c>
      <c r="H100" s="67">
        <v>0</v>
      </c>
      <c r="I100" s="67"/>
      <c r="J100" s="56">
        <v>410</v>
      </c>
      <c r="K100" s="84"/>
      <c r="L100" s="84"/>
      <c r="M100" s="84"/>
      <c r="N100" s="84"/>
      <c r="O100" s="84"/>
      <c r="P100" s="84"/>
      <c r="Q100" s="84"/>
      <c r="R100" s="64">
        <v>1474000</v>
      </c>
      <c r="S100" s="64">
        <v>1650000</v>
      </c>
      <c r="T100" s="64">
        <f t="shared" si="4"/>
        <v>111.94029850746269</v>
      </c>
    </row>
    <row r="101" spans="1:20" x14ac:dyDescent="0.25">
      <c r="A101" s="60" t="s">
        <v>7</v>
      </c>
      <c r="B101" s="53"/>
      <c r="C101" s="54" t="s">
        <v>177</v>
      </c>
      <c r="D101" s="55" t="s">
        <v>177</v>
      </c>
      <c r="E101" s="56"/>
      <c r="F101" s="65" t="s">
        <v>6</v>
      </c>
      <c r="G101" s="66" t="s">
        <v>4</v>
      </c>
      <c r="H101" s="67" t="s">
        <v>1</v>
      </c>
      <c r="I101" s="67"/>
      <c r="J101" s="56" t="s">
        <v>5</v>
      </c>
      <c r="K101" s="87"/>
      <c r="L101" s="87"/>
      <c r="M101" s="87"/>
      <c r="N101" s="87"/>
      <c r="O101" s="87"/>
      <c r="P101" s="87"/>
      <c r="Q101" s="87"/>
      <c r="R101" s="64">
        <f>R102+R125+R127+R132+R134+R142</f>
        <v>4560841.09</v>
      </c>
      <c r="S101" s="64">
        <f>S102+S125+S127+S132+S134+S142</f>
        <v>5547195.5800000001</v>
      </c>
      <c r="T101" s="64">
        <f t="shared" si="4"/>
        <v>121.62659190566099</v>
      </c>
    </row>
    <row r="102" spans="1:20" ht="47.25" x14ac:dyDescent="0.25">
      <c r="A102" s="60" t="s">
        <v>681</v>
      </c>
      <c r="B102" s="53"/>
      <c r="C102" s="54" t="s">
        <v>177</v>
      </c>
      <c r="D102" s="55" t="s">
        <v>177</v>
      </c>
      <c r="E102" s="56"/>
      <c r="F102" s="65" t="s">
        <v>646</v>
      </c>
      <c r="G102" s="66">
        <v>1</v>
      </c>
      <c r="H102" s="67">
        <v>0</v>
      </c>
      <c r="I102" s="67"/>
      <c r="J102" s="56">
        <v>140</v>
      </c>
      <c r="K102" s="87"/>
      <c r="L102" s="87"/>
      <c r="M102" s="87"/>
      <c r="N102" s="87"/>
      <c r="O102" s="87"/>
      <c r="P102" s="87"/>
      <c r="Q102" s="87"/>
      <c r="R102" s="64">
        <f>R103+R105+R107+R109+R111+R113+R115+R117+R119+R121+R123</f>
        <v>1244740</v>
      </c>
      <c r="S102" s="64">
        <f>S103+S105+S107+S109+S111+S113+S115+S117+S119+S121+S123</f>
        <v>1787189.19</v>
      </c>
      <c r="T102" s="64">
        <f t="shared" si="4"/>
        <v>143.57931696579206</v>
      </c>
    </row>
    <row r="103" spans="1:20" ht="63" x14ac:dyDescent="0.25">
      <c r="A103" s="60" t="s">
        <v>682</v>
      </c>
      <c r="B103" s="53"/>
      <c r="C103" s="54" t="s">
        <v>177</v>
      </c>
      <c r="D103" s="55" t="s">
        <v>177</v>
      </c>
      <c r="E103" s="56"/>
      <c r="F103" s="65" t="s">
        <v>647</v>
      </c>
      <c r="G103" s="66">
        <v>1</v>
      </c>
      <c r="H103" s="67">
        <v>0</v>
      </c>
      <c r="I103" s="67"/>
      <c r="J103" s="56">
        <v>140</v>
      </c>
      <c r="K103" s="87"/>
      <c r="L103" s="87"/>
      <c r="M103" s="87"/>
      <c r="N103" s="87"/>
      <c r="O103" s="87"/>
      <c r="P103" s="87"/>
      <c r="Q103" s="87"/>
      <c r="R103" s="64">
        <f>R104</f>
        <v>97800</v>
      </c>
      <c r="S103" s="64">
        <f>S104</f>
        <v>83400.350000000006</v>
      </c>
      <c r="T103" s="64">
        <f t="shared" si="4"/>
        <v>85.276431492842548</v>
      </c>
    </row>
    <row r="104" spans="1:20" ht="94.5" x14ac:dyDescent="0.25">
      <c r="A104" s="60" t="s">
        <v>683</v>
      </c>
      <c r="B104" s="53"/>
      <c r="C104" s="54" t="s">
        <v>177</v>
      </c>
      <c r="D104" s="55" t="s">
        <v>177</v>
      </c>
      <c r="E104" s="56"/>
      <c r="F104" s="65" t="s">
        <v>648</v>
      </c>
      <c r="G104" s="66">
        <v>1</v>
      </c>
      <c r="H104" s="67">
        <v>0</v>
      </c>
      <c r="I104" s="67"/>
      <c r="J104" s="56">
        <v>140</v>
      </c>
      <c r="K104" s="87"/>
      <c r="L104" s="87"/>
      <c r="M104" s="87"/>
      <c r="N104" s="87"/>
      <c r="O104" s="87"/>
      <c r="P104" s="87"/>
      <c r="Q104" s="87"/>
      <c r="R104" s="64">
        <v>97800</v>
      </c>
      <c r="S104" s="64">
        <v>83400.350000000006</v>
      </c>
      <c r="T104" s="64">
        <f t="shared" si="4"/>
        <v>85.276431492842548</v>
      </c>
    </row>
    <row r="105" spans="1:20" ht="94.5" x14ac:dyDescent="0.25">
      <c r="A105" s="60" t="s">
        <v>684</v>
      </c>
      <c r="B105" s="53"/>
      <c r="C105" s="54" t="s">
        <v>177</v>
      </c>
      <c r="D105" s="55" t="s">
        <v>177</v>
      </c>
      <c r="E105" s="56"/>
      <c r="F105" s="65" t="s">
        <v>649</v>
      </c>
      <c r="G105" s="66">
        <v>1</v>
      </c>
      <c r="H105" s="67">
        <v>0</v>
      </c>
      <c r="I105" s="67"/>
      <c r="J105" s="56">
        <v>140</v>
      </c>
      <c r="K105" s="87"/>
      <c r="L105" s="87"/>
      <c r="M105" s="87"/>
      <c r="N105" s="87"/>
      <c r="O105" s="87"/>
      <c r="P105" s="87"/>
      <c r="Q105" s="87"/>
      <c r="R105" s="64">
        <f>R106</f>
        <v>346200</v>
      </c>
      <c r="S105" s="64">
        <f>S106</f>
        <v>380347.01</v>
      </c>
      <c r="T105" s="64">
        <f t="shared" si="4"/>
        <v>109.86337666088966</v>
      </c>
    </row>
    <row r="106" spans="1:20" ht="126" x14ac:dyDescent="0.25">
      <c r="A106" s="60" t="s">
        <v>685</v>
      </c>
      <c r="B106" s="53"/>
      <c r="C106" s="54" t="s">
        <v>177</v>
      </c>
      <c r="D106" s="55" t="s">
        <v>177</v>
      </c>
      <c r="E106" s="56"/>
      <c r="F106" s="65" t="s">
        <v>650</v>
      </c>
      <c r="G106" s="66">
        <v>1</v>
      </c>
      <c r="H106" s="67">
        <v>0</v>
      </c>
      <c r="I106" s="67"/>
      <c r="J106" s="56">
        <v>140</v>
      </c>
      <c r="K106" s="87"/>
      <c r="L106" s="87"/>
      <c r="M106" s="87"/>
      <c r="N106" s="87"/>
      <c r="O106" s="87"/>
      <c r="P106" s="87"/>
      <c r="Q106" s="87"/>
      <c r="R106" s="64">
        <v>346200</v>
      </c>
      <c r="S106" s="64">
        <v>380347.01</v>
      </c>
      <c r="T106" s="64">
        <f t="shared" si="4"/>
        <v>109.86337666088966</v>
      </c>
    </row>
    <row r="107" spans="1:20" ht="63" x14ac:dyDescent="0.25">
      <c r="A107" s="60" t="s">
        <v>686</v>
      </c>
      <c r="B107" s="53"/>
      <c r="C107" s="54" t="s">
        <v>177</v>
      </c>
      <c r="D107" s="55" t="s">
        <v>177</v>
      </c>
      <c r="E107" s="56"/>
      <c r="F107" s="65" t="s">
        <v>651</v>
      </c>
      <c r="G107" s="66">
        <v>1</v>
      </c>
      <c r="H107" s="67">
        <v>0</v>
      </c>
      <c r="I107" s="67"/>
      <c r="J107" s="56">
        <v>140</v>
      </c>
      <c r="K107" s="87"/>
      <c r="L107" s="87"/>
      <c r="M107" s="87"/>
      <c r="N107" s="87"/>
      <c r="O107" s="87"/>
      <c r="P107" s="87"/>
      <c r="Q107" s="87"/>
      <c r="R107" s="64">
        <f>R108</f>
        <v>75740</v>
      </c>
      <c r="S107" s="64">
        <f>S108</f>
        <v>67113.850000000006</v>
      </c>
      <c r="T107" s="64">
        <f t="shared" si="4"/>
        <v>88.610839714813849</v>
      </c>
    </row>
    <row r="108" spans="1:20" ht="94.5" x14ac:dyDescent="0.25">
      <c r="A108" s="60" t="s">
        <v>687</v>
      </c>
      <c r="B108" s="53"/>
      <c r="C108" s="54" t="s">
        <v>177</v>
      </c>
      <c r="D108" s="55" t="s">
        <v>177</v>
      </c>
      <c r="E108" s="56"/>
      <c r="F108" s="65" t="s">
        <v>652</v>
      </c>
      <c r="G108" s="66">
        <v>1</v>
      </c>
      <c r="H108" s="67">
        <v>0</v>
      </c>
      <c r="I108" s="67"/>
      <c r="J108" s="56">
        <v>140</v>
      </c>
      <c r="K108" s="87"/>
      <c r="L108" s="87"/>
      <c r="M108" s="87"/>
      <c r="N108" s="87"/>
      <c r="O108" s="87"/>
      <c r="P108" s="87"/>
      <c r="Q108" s="87"/>
      <c r="R108" s="64">
        <v>75740</v>
      </c>
      <c r="S108" s="64">
        <v>67113.850000000006</v>
      </c>
      <c r="T108" s="64">
        <f t="shared" si="4"/>
        <v>88.610839714813849</v>
      </c>
    </row>
    <row r="109" spans="1:20" ht="78.75" x14ac:dyDescent="0.25">
      <c r="A109" s="60" t="s">
        <v>688</v>
      </c>
      <c r="B109" s="53"/>
      <c r="C109" s="54" t="s">
        <v>177</v>
      </c>
      <c r="D109" s="55" t="s">
        <v>177</v>
      </c>
      <c r="E109" s="56"/>
      <c r="F109" s="65" t="s">
        <v>653</v>
      </c>
      <c r="G109" s="66">
        <v>1</v>
      </c>
      <c r="H109" s="67">
        <v>0</v>
      </c>
      <c r="I109" s="67"/>
      <c r="J109" s="56">
        <v>140</v>
      </c>
      <c r="K109" s="87"/>
      <c r="L109" s="87"/>
      <c r="M109" s="87"/>
      <c r="N109" s="87"/>
      <c r="O109" s="87"/>
      <c r="P109" s="87"/>
      <c r="Q109" s="87"/>
      <c r="R109" s="64">
        <f>R110</f>
        <v>68800</v>
      </c>
      <c r="S109" s="64">
        <f>S110</f>
        <v>122340.31</v>
      </c>
      <c r="T109" s="64">
        <f t="shared" si="4"/>
        <v>177.82021802325582</v>
      </c>
    </row>
    <row r="110" spans="1:20" ht="110.25" x14ac:dyDescent="0.25">
      <c r="A110" s="60" t="s">
        <v>689</v>
      </c>
      <c r="B110" s="53"/>
      <c r="C110" s="54" t="s">
        <v>177</v>
      </c>
      <c r="D110" s="55" t="s">
        <v>177</v>
      </c>
      <c r="E110" s="56"/>
      <c r="F110" s="65" t="s">
        <v>654</v>
      </c>
      <c r="G110" s="66">
        <v>1</v>
      </c>
      <c r="H110" s="67">
        <v>0</v>
      </c>
      <c r="I110" s="67"/>
      <c r="J110" s="56">
        <v>140</v>
      </c>
      <c r="K110" s="87"/>
      <c r="L110" s="87"/>
      <c r="M110" s="87"/>
      <c r="N110" s="87"/>
      <c r="O110" s="87"/>
      <c r="P110" s="87"/>
      <c r="Q110" s="87"/>
      <c r="R110" s="64">
        <v>68800</v>
      </c>
      <c r="S110" s="64">
        <v>122340.31</v>
      </c>
      <c r="T110" s="64">
        <f t="shared" si="4"/>
        <v>177.82021802325582</v>
      </c>
    </row>
    <row r="111" spans="1:20" ht="63" x14ac:dyDescent="0.25">
      <c r="A111" s="60" t="s">
        <v>690</v>
      </c>
      <c r="B111" s="53"/>
      <c r="C111" s="54" t="s">
        <v>177</v>
      </c>
      <c r="D111" s="55" t="s">
        <v>177</v>
      </c>
      <c r="E111" s="56"/>
      <c r="F111" s="65" t="s">
        <v>655</v>
      </c>
      <c r="G111" s="66">
        <v>1</v>
      </c>
      <c r="H111" s="67">
        <v>0</v>
      </c>
      <c r="I111" s="67"/>
      <c r="J111" s="56">
        <v>140</v>
      </c>
      <c r="K111" s="87"/>
      <c r="L111" s="87"/>
      <c r="M111" s="87"/>
      <c r="N111" s="87"/>
      <c r="O111" s="87"/>
      <c r="P111" s="87"/>
      <c r="Q111" s="87"/>
      <c r="R111" s="64">
        <f>R112</f>
        <v>14400</v>
      </c>
      <c r="S111" s="64">
        <f>S112</f>
        <v>6000</v>
      </c>
      <c r="T111" s="64">
        <f t="shared" si="4"/>
        <v>41.666666666666664</v>
      </c>
    </row>
    <row r="112" spans="1:20" ht="94.5" x14ac:dyDescent="0.25">
      <c r="A112" s="60" t="s">
        <v>691</v>
      </c>
      <c r="B112" s="53"/>
      <c r="C112" s="54" t="s">
        <v>177</v>
      </c>
      <c r="D112" s="55" t="s">
        <v>177</v>
      </c>
      <c r="E112" s="56"/>
      <c r="F112" s="65" t="s">
        <v>656</v>
      </c>
      <c r="G112" s="66">
        <v>1</v>
      </c>
      <c r="H112" s="67">
        <v>0</v>
      </c>
      <c r="I112" s="67"/>
      <c r="J112" s="56">
        <v>140</v>
      </c>
      <c r="K112" s="87"/>
      <c r="L112" s="87"/>
      <c r="M112" s="87"/>
      <c r="N112" s="87"/>
      <c r="O112" s="87"/>
      <c r="P112" s="87"/>
      <c r="Q112" s="87"/>
      <c r="R112" s="64">
        <v>14400</v>
      </c>
      <c r="S112" s="64">
        <v>6000</v>
      </c>
      <c r="T112" s="64">
        <f t="shared" si="4"/>
        <v>41.666666666666664</v>
      </c>
    </row>
    <row r="113" spans="1:20" ht="94.5" x14ac:dyDescent="0.25">
      <c r="A113" s="60" t="s">
        <v>692</v>
      </c>
      <c r="B113" s="53"/>
      <c r="C113" s="54" t="s">
        <v>177</v>
      </c>
      <c r="D113" s="55" t="s">
        <v>177</v>
      </c>
      <c r="E113" s="56"/>
      <c r="F113" s="65" t="s">
        <v>657</v>
      </c>
      <c r="G113" s="66">
        <v>1</v>
      </c>
      <c r="H113" s="67">
        <v>0</v>
      </c>
      <c r="I113" s="67"/>
      <c r="J113" s="56">
        <v>140</v>
      </c>
      <c r="K113" s="87"/>
      <c r="L113" s="87"/>
      <c r="M113" s="87"/>
      <c r="N113" s="87"/>
      <c r="O113" s="87"/>
      <c r="P113" s="87"/>
      <c r="Q113" s="87"/>
      <c r="R113" s="64">
        <f>R114</f>
        <v>37800</v>
      </c>
      <c r="S113" s="64">
        <f>S114</f>
        <v>139062.01</v>
      </c>
      <c r="T113" s="64">
        <f t="shared" si="4"/>
        <v>367.88891534391536</v>
      </c>
    </row>
    <row r="114" spans="1:20" ht="126" x14ac:dyDescent="0.25">
      <c r="A114" s="60" t="s">
        <v>693</v>
      </c>
      <c r="B114" s="53"/>
      <c r="C114" s="54" t="s">
        <v>177</v>
      </c>
      <c r="D114" s="55" t="s">
        <v>177</v>
      </c>
      <c r="E114" s="56"/>
      <c r="F114" s="65" t="s">
        <v>658</v>
      </c>
      <c r="G114" s="66">
        <v>1</v>
      </c>
      <c r="H114" s="67">
        <v>0</v>
      </c>
      <c r="I114" s="67"/>
      <c r="J114" s="56">
        <v>140</v>
      </c>
      <c r="K114" s="87"/>
      <c r="L114" s="87"/>
      <c r="M114" s="87"/>
      <c r="N114" s="87"/>
      <c r="O114" s="87"/>
      <c r="P114" s="87"/>
      <c r="Q114" s="87"/>
      <c r="R114" s="64">
        <v>37800</v>
      </c>
      <c r="S114" s="64">
        <v>139062.01</v>
      </c>
      <c r="T114" s="64">
        <f t="shared" si="4"/>
        <v>367.88891534391536</v>
      </c>
    </row>
    <row r="115" spans="1:20" ht="78.75" x14ac:dyDescent="0.25">
      <c r="A115" s="60" t="s">
        <v>694</v>
      </c>
      <c r="B115" s="53"/>
      <c r="C115" s="54" t="s">
        <v>177</v>
      </c>
      <c r="D115" s="55" t="s">
        <v>177</v>
      </c>
      <c r="E115" s="56"/>
      <c r="F115" s="65" t="s">
        <v>659</v>
      </c>
      <c r="G115" s="66">
        <v>1</v>
      </c>
      <c r="H115" s="67">
        <v>0</v>
      </c>
      <c r="I115" s="67"/>
      <c r="J115" s="56">
        <v>140</v>
      </c>
      <c r="K115" s="87"/>
      <c r="L115" s="87"/>
      <c r="M115" s="87"/>
      <c r="N115" s="87"/>
      <c r="O115" s="87"/>
      <c r="P115" s="87"/>
      <c r="Q115" s="87"/>
      <c r="R115" s="64">
        <f>R116</f>
        <v>700</v>
      </c>
      <c r="S115" s="64">
        <f>S116</f>
        <v>599.99</v>
      </c>
      <c r="T115" s="64">
        <f t="shared" si="4"/>
        <v>85.712857142857146</v>
      </c>
    </row>
    <row r="116" spans="1:20" ht="141.75" x14ac:dyDescent="0.25">
      <c r="A116" s="60" t="s">
        <v>695</v>
      </c>
      <c r="B116" s="53"/>
      <c r="C116" s="54" t="s">
        <v>177</v>
      </c>
      <c r="D116" s="55" t="s">
        <v>177</v>
      </c>
      <c r="E116" s="56"/>
      <c r="F116" s="65" t="s">
        <v>660</v>
      </c>
      <c r="G116" s="66">
        <v>1</v>
      </c>
      <c r="H116" s="67">
        <v>0</v>
      </c>
      <c r="I116" s="67"/>
      <c r="J116" s="56">
        <v>140</v>
      </c>
      <c r="K116" s="87"/>
      <c r="L116" s="87"/>
      <c r="M116" s="87"/>
      <c r="N116" s="87"/>
      <c r="O116" s="87"/>
      <c r="P116" s="87"/>
      <c r="Q116" s="87"/>
      <c r="R116" s="64">
        <v>700</v>
      </c>
      <c r="S116" s="64">
        <v>599.99</v>
      </c>
      <c r="T116" s="64">
        <f t="shared" si="4"/>
        <v>85.712857142857146</v>
      </c>
    </row>
    <row r="117" spans="1:20" ht="78.75" x14ac:dyDescent="0.25">
      <c r="A117" s="60" t="s">
        <v>696</v>
      </c>
      <c r="B117" s="53"/>
      <c r="C117" s="54" t="s">
        <v>177</v>
      </c>
      <c r="D117" s="55" t="s">
        <v>177</v>
      </c>
      <c r="E117" s="56"/>
      <c r="F117" s="65" t="s">
        <v>661</v>
      </c>
      <c r="G117" s="66">
        <v>1</v>
      </c>
      <c r="H117" s="67">
        <v>0</v>
      </c>
      <c r="I117" s="67"/>
      <c r="J117" s="56">
        <v>140</v>
      </c>
      <c r="K117" s="87"/>
      <c r="L117" s="87"/>
      <c r="M117" s="87"/>
      <c r="N117" s="87"/>
      <c r="O117" s="87"/>
      <c r="P117" s="87"/>
      <c r="Q117" s="87"/>
      <c r="R117" s="64">
        <f>R118</f>
        <v>16100</v>
      </c>
      <c r="S117" s="64">
        <f>S118</f>
        <v>13144.84</v>
      </c>
      <c r="T117" s="64">
        <f t="shared" si="4"/>
        <v>81.644968944099375</v>
      </c>
    </row>
    <row r="118" spans="1:20" ht="110.25" x14ac:dyDescent="0.25">
      <c r="A118" s="60" t="s">
        <v>697</v>
      </c>
      <c r="B118" s="53"/>
      <c r="C118" s="54" t="s">
        <v>177</v>
      </c>
      <c r="D118" s="55" t="s">
        <v>177</v>
      </c>
      <c r="E118" s="56"/>
      <c r="F118" s="65" t="s">
        <v>662</v>
      </c>
      <c r="G118" s="66">
        <v>1</v>
      </c>
      <c r="H118" s="67">
        <v>0</v>
      </c>
      <c r="I118" s="67"/>
      <c r="J118" s="56">
        <v>140</v>
      </c>
      <c r="K118" s="87"/>
      <c r="L118" s="87"/>
      <c r="M118" s="87"/>
      <c r="N118" s="87"/>
      <c r="O118" s="87"/>
      <c r="P118" s="87"/>
      <c r="Q118" s="87"/>
      <c r="R118" s="64">
        <v>16100</v>
      </c>
      <c r="S118" s="64">
        <v>13144.84</v>
      </c>
      <c r="T118" s="64">
        <f t="shared" si="4"/>
        <v>81.644968944099375</v>
      </c>
    </row>
    <row r="119" spans="1:20" ht="110.25" x14ac:dyDescent="0.25">
      <c r="A119" s="60" t="s">
        <v>997</v>
      </c>
      <c r="B119" s="53"/>
      <c r="C119" s="54"/>
      <c r="D119" s="55"/>
      <c r="E119" s="56"/>
      <c r="F119" s="65" t="s">
        <v>998</v>
      </c>
      <c r="G119" s="66">
        <v>1</v>
      </c>
      <c r="H119" s="67">
        <v>0</v>
      </c>
      <c r="I119" s="67"/>
      <c r="J119" s="56">
        <v>140</v>
      </c>
      <c r="K119" s="84"/>
      <c r="L119" s="84"/>
      <c r="M119" s="84"/>
      <c r="N119" s="84"/>
      <c r="O119" s="84"/>
      <c r="P119" s="84"/>
      <c r="Q119" s="84"/>
      <c r="R119" s="64">
        <f>R120</f>
        <v>0</v>
      </c>
      <c r="S119" s="64">
        <f>S120</f>
        <v>1000</v>
      </c>
      <c r="T119" s="64"/>
    </row>
    <row r="120" spans="1:20" ht="141.75" x14ac:dyDescent="0.25">
      <c r="A120" s="60" t="s">
        <v>999</v>
      </c>
      <c r="B120" s="53"/>
      <c r="C120" s="54"/>
      <c r="D120" s="55"/>
      <c r="E120" s="56"/>
      <c r="F120" s="65" t="s">
        <v>1000</v>
      </c>
      <c r="G120" s="66">
        <v>1</v>
      </c>
      <c r="H120" s="67">
        <v>0</v>
      </c>
      <c r="I120" s="67"/>
      <c r="J120" s="56">
        <v>140</v>
      </c>
      <c r="K120" s="84"/>
      <c r="L120" s="84"/>
      <c r="M120" s="84"/>
      <c r="N120" s="84"/>
      <c r="O120" s="84"/>
      <c r="P120" s="84"/>
      <c r="Q120" s="84"/>
      <c r="R120" s="64"/>
      <c r="S120" s="64">
        <v>1000</v>
      </c>
      <c r="T120" s="64"/>
    </row>
    <row r="121" spans="1:20" ht="63" x14ac:dyDescent="0.25">
      <c r="A121" s="60" t="s">
        <v>698</v>
      </c>
      <c r="B121" s="53"/>
      <c r="C121" s="54" t="s">
        <v>177</v>
      </c>
      <c r="D121" s="55" t="s">
        <v>177</v>
      </c>
      <c r="E121" s="56"/>
      <c r="F121" s="65" t="s">
        <v>663</v>
      </c>
      <c r="G121" s="66">
        <v>1</v>
      </c>
      <c r="H121" s="67">
        <v>0</v>
      </c>
      <c r="I121" s="67"/>
      <c r="J121" s="56">
        <v>140</v>
      </c>
      <c r="K121" s="87"/>
      <c r="L121" s="87"/>
      <c r="M121" s="87"/>
      <c r="N121" s="87"/>
      <c r="O121" s="87"/>
      <c r="P121" s="87"/>
      <c r="Q121" s="87"/>
      <c r="R121" s="64">
        <f>R122</f>
        <v>17800</v>
      </c>
      <c r="S121" s="64">
        <f>S122</f>
        <v>196427.25</v>
      </c>
      <c r="T121" s="64">
        <f t="shared" si="4"/>
        <v>1103.5238764044943</v>
      </c>
    </row>
    <row r="122" spans="1:20" ht="94.5" x14ac:dyDescent="0.25">
      <c r="A122" s="60" t="s">
        <v>699</v>
      </c>
      <c r="B122" s="53"/>
      <c r="C122" s="54" t="s">
        <v>177</v>
      </c>
      <c r="D122" s="55" t="s">
        <v>177</v>
      </c>
      <c r="E122" s="56"/>
      <c r="F122" s="65" t="s">
        <v>664</v>
      </c>
      <c r="G122" s="66">
        <v>1</v>
      </c>
      <c r="H122" s="67">
        <v>0</v>
      </c>
      <c r="I122" s="67"/>
      <c r="J122" s="56">
        <v>140</v>
      </c>
      <c r="K122" s="87"/>
      <c r="L122" s="87"/>
      <c r="M122" s="87"/>
      <c r="N122" s="87"/>
      <c r="O122" s="87"/>
      <c r="P122" s="87"/>
      <c r="Q122" s="87"/>
      <c r="R122" s="64">
        <v>17800</v>
      </c>
      <c r="S122" s="64">
        <v>196427.25</v>
      </c>
      <c r="T122" s="64">
        <f t="shared" si="4"/>
        <v>1103.5238764044943</v>
      </c>
    </row>
    <row r="123" spans="1:20" ht="78.75" x14ac:dyDescent="0.25">
      <c r="A123" s="60" t="s">
        <v>700</v>
      </c>
      <c r="B123" s="53"/>
      <c r="C123" s="54" t="s">
        <v>177</v>
      </c>
      <c r="D123" s="55" t="s">
        <v>177</v>
      </c>
      <c r="E123" s="56"/>
      <c r="F123" s="65" t="s">
        <v>665</v>
      </c>
      <c r="G123" s="66">
        <v>1</v>
      </c>
      <c r="H123" s="67">
        <v>0</v>
      </c>
      <c r="I123" s="67"/>
      <c r="J123" s="56">
        <v>140</v>
      </c>
      <c r="K123" s="87"/>
      <c r="L123" s="87"/>
      <c r="M123" s="87"/>
      <c r="N123" s="87"/>
      <c r="O123" s="87"/>
      <c r="P123" s="87"/>
      <c r="Q123" s="87"/>
      <c r="R123" s="64">
        <f>R124</f>
        <v>569400</v>
      </c>
      <c r="S123" s="64">
        <f>S124</f>
        <v>777753.58</v>
      </c>
      <c r="T123" s="64">
        <f t="shared" si="4"/>
        <v>136.59177730944853</v>
      </c>
    </row>
    <row r="124" spans="1:20" ht="110.25" x14ac:dyDescent="0.25">
      <c r="A124" s="60" t="s">
        <v>701</v>
      </c>
      <c r="B124" s="53"/>
      <c r="C124" s="54" t="s">
        <v>177</v>
      </c>
      <c r="D124" s="55" t="s">
        <v>177</v>
      </c>
      <c r="E124" s="56"/>
      <c r="F124" s="65" t="s">
        <v>666</v>
      </c>
      <c r="G124" s="66">
        <v>1</v>
      </c>
      <c r="H124" s="67">
        <v>0</v>
      </c>
      <c r="I124" s="67"/>
      <c r="J124" s="56">
        <v>140</v>
      </c>
      <c r="K124" s="87"/>
      <c r="L124" s="87"/>
      <c r="M124" s="87"/>
      <c r="N124" s="87"/>
      <c r="O124" s="87"/>
      <c r="P124" s="87"/>
      <c r="Q124" s="87"/>
      <c r="R124" s="64">
        <v>569400</v>
      </c>
      <c r="S124" s="64">
        <v>777753.58</v>
      </c>
      <c r="T124" s="64">
        <f t="shared" si="4"/>
        <v>136.59177730944853</v>
      </c>
    </row>
    <row r="125" spans="1:20" ht="47.25" x14ac:dyDescent="0.25">
      <c r="A125" s="60" t="s">
        <v>702</v>
      </c>
      <c r="B125" s="53"/>
      <c r="C125" s="54"/>
      <c r="D125" s="55"/>
      <c r="E125" s="56"/>
      <c r="F125" s="65" t="s">
        <v>667</v>
      </c>
      <c r="G125" s="66">
        <v>2</v>
      </c>
      <c r="H125" s="67">
        <v>0</v>
      </c>
      <c r="I125" s="67"/>
      <c r="J125" s="56">
        <v>140</v>
      </c>
      <c r="K125" s="84"/>
      <c r="L125" s="84"/>
      <c r="M125" s="84"/>
      <c r="N125" s="84"/>
      <c r="O125" s="84"/>
      <c r="P125" s="84"/>
      <c r="Q125" s="84"/>
      <c r="R125" s="64">
        <f>R126</f>
        <v>127546.68</v>
      </c>
      <c r="S125" s="64">
        <f>S126</f>
        <v>138200</v>
      </c>
      <c r="T125" s="64">
        <f t="shared" si="4"/>
        <v>108.35248710511321</v>
      </c>
    </row>
    <row r="126" spans="1:20" ht="63" x14ac:dyDescent="0.25">
      <c r="A126" s="60" t="s">
        <v>703</v>
      </c>
      <c r="B126" s="53"/>
      <c r="C126" s="54"/>
      <c r="D126" s="55"/>
      <c r="E126" s="56"/>
      <c r="F126" s="65" t="s">
        <v>668</v>
      </c>
      <c r="G126" s="66">
        <v>2</v>
      </c>
      <c r="H126" s="67">
        <v>0</v>
      </c>
      <c r="I126" s="67"/>
      <c r="J126" s="56">
        <v>140</v>
      </c>
      <c r="K126" s="84"/>
      <c r="L126" s="84"/>
      <c r="M126" s="84"/>
      <c r="N126" s="84"/>
      <c r="O126" s="84"/>
      <c r="P126" s="84"/>
      <c r="Q126" s="84"/>
      <c r="R126" s="64">
        <v>127546.68</v>
      </c>
      <c r="S126" s="64">
        <v>138200</v>
      </c>
      <c r="T126" s="64">
        <f t="shared" si="4"/>
        <v>108.35248710511321</v>
      </c>
    </row>
    <row r="127" spans="1:20" ht="126" x14ac:dyDescent="0.25">
      <c r="A127" s="60" t="s">
        <v>704</v>
      </c>
      <c r="B127" s="53"/>
      <c r="C127" s="54"/>
      <c r="D127" s="55"/>
      <c r="E127" s="56"/>
      <c r="F127" s="65" t="s">
        <v>669</v>
      </c>
      <c r="G127" s="66">
        <v>0</v>
      </c>
      <c r="H127" s="67">
        <v>0</v>
      </c>
      <c r="I127" s="67"/>
      <c r="J127" s="56">
        <v>140</v>
      </c>
      <c r="K127" s="84"/>
      <c r="L127" s="84"/>
      <c r="M127" s="84"/>
      <c r="N127" s="84"/>
      <c r="O127" s="84"/>
      <c r="P127" s="84"/>
      <c r="Q127" s="84"/>
      <c r="R127" s="64">
        <f>R128+R130</f>
        <v>720335.71</v>
      </c>
      <c r="S127" s="64">
        <f>S128+S130</f>
        <v>893505.13</v>
      </c>
      <c r="T127" s="64">
        <f t="shared" si="4"/>
        <v>124.04009930314299</v>
      </c>
    </row>
    <row r="128" spans="1:20" ht="63" x14ac:dyDescent="0.25">
      <c r="A128" s="60" t="s">
        <v>1001</v>
      </c>
      <c r="B128" s="53"/>
      <c r="C128" s="54"/>
      <c r="D128" s="55"/>
      <c r="E128" s="56"/>
      <c r="F128" s="65" t="s">
        <v>1002</v>
      </c>
      <c r="G128" s="66">
        <v>0</v>
      </c>
      <c r="H128" s="67">
        <v>0</v>
      </c>
      <c r="I128" s="67"/>
      <c r="J128" s="56">
        <v>140</v>
      </c>
      <c r="K128" s="84"/>
      <c r="L128" s="84"/>
      <c r="M128" s="84"/>
      <c r="N128" s="84"/>
      <c r="O128" s="84"/>
      <c r="P128" s="84"/>
      <c r="Q128" s="84"/>
      <c r="R128" s="64">
        <f>R129</f>
        <v>0</v>
      </c>
      <c r="S128" s="64">
        <f>S129</f>
        <v>173149.42</v>
      </c>
      <c r="T128" s="64"/>
    </row>
    <row r="129" spans="1:20" ht="94.5" customHeight="1" x14ac:dyDescent="0.25">
      <c r="A129" s="60" t="s">
        <v>1003</v>
      </c>
      <c r="B129" s="53"/>
      <c r="C129" s="54"/>
      <c r="D129" s="55"/>
      <c r="E129" s="56"/>
      <c r="F129" s="65" t="s">
        <v>1004</v>
      </c>
      <c r="G129" s="66">
        <v>5</v>
      </c>
      <c r="H129" s="67">
        <v>0</v>
      </c>
      <c r="I129" s="67"/>
      <c r="J129" s="56">
        <v>140</v>
      </c>
      <c r="K129" s="84"/>
      <c r="L129" s="84"/>
      <c r="M129" s="84"/>
      <c r="N129" s="84"/>
      <c r="O129" s="84"/>
      <c r="P129" s="84"/>
      <c r="Q129" s="84"/>
      <c r="R129" s="64"/>
      <c r="S129" s="64">
        <v>173149.42</v>
      </c>
      <c r="T129" s="64"/>
    </row>
    <row r="130" spans="1:20" ht="94.5" x14ac:dyDescent="0.25">
      <c r="A130" s="60" t="s">
        <v>705</v>
      </c>
      <c r="B130" s="53"/>
      <c r="C130" s="54"/>
      <c r="D130" s="55"/>
      <c r="E130" s="56"/>
      <c r="F130" s="65" t="s">
        <v>670</v>
      </c>
      <c r="G130" s="66">
        <v>0</v>
      </c>
      <c r="H130" s="67">
        <v>0</v>
      </c>
      <c r="I130" s="67"/>
      <c r="J130" s="56">
        <v>140</v>
      </c>
      <c r="K130" s="84"/>
      <c r="L130" s="84"/>
      <c r="M130" s="84"/>
      <c r="N130" s="84"/>
      <c r="O130" s="84"/>
      <c r="P130" s="84"/>
      <c r="Q130" s="84"/>
      <c r="R130" s="64">
        <f>R131</f>
        <v>720335.71</v>
      </c>
      <c r="S130" s="64">
        <f>S131</f>
        <v>720355.71</v>
      </c>
      <c r="T130" s="64">
        <f t="shared" si="4"/>
        <v>100.00277648320393</v>
      </c>
    </row>
    <row r="131" spans="1:20" ht="94.5" x14ac:dyDescent="0.25">
      <c r="A131" s="60" t="s">
        <v>706</v>
      </c>
      <c r="B131" s="53"/>
      <c r="C131" s="54"/>
      <c r="D131" s="55"/>
      <c r="E131" s="56"/>
      <c r="F131" s="65" t="s">
        <v>670</v>
      </c>
      <c r="G131" s="66">
        <v>5</v>
      </c>
      <c r="H131" s="67">
        <v>0</v>
      </c>
      <c r="I131" s="67"/>
      <c r="J131" s="56">
        <v>140</v>
      </c>
      <c r="K131" s="84"/>
      <c r="L131" s="84"/>
      <c r="M131" s="84"/>
      <c r="N131" s="84"/>
      <c r="O131" s="84"/>
      <c r="P131" s="84"/>
      <c r="Q131" s="84"/>
      <c r="R131" s="64">
        <v>720335.71</v>
      </c>
      <c r="S131" s="64">
        <v>720355.71</v>
      </c>
      <c r="T131" s="64">
        <f t="shared" si="4"/>
        <v>100.00277648320393</v>
      </c>
    </row>
    <row r="132" spans="1:20" ht="78.75" x14ac:dyDescent="0.25">
      <c r="A132" s="60" t="s">
        <v>788</v>
      </c>
      <c r="B132" s="53"/>
      <c r="C132" s="54"/>
      <c r="D132" s="55"/>
      <c r="E132" s="56"/>
      <c r="F132" s="65" t="s">
        <v>789</v>
      </c>
      <c r="G132" s="66">
        <v>0</v>
      </c>
      <c r="H132" s="67">
        <v>0</v>
      </c>
      <c r="I132" s="67"/>
      <c r="J132" s="56">
        <v>140</v>
      </c>
      <c r="K132" s="84"/>
      <c r="L132" s="84"/>
      <c r="M132" s="84"/>
      <c r="N132" s="84"/>
      <c r="O132" s="84"/>
      <c r="P132" s="84"/>
      <c r="Q132" s="84"/>
      <c r="R132" s="64">
        <f>R133</f>
        <v>-200</v>
      </c>
      <c r="S132" s="64">
        <f>S133</f>
        <v>-200</v>
      </c>
      <c r="T132" s="64">
        <f t="shared" si="4"/>
        <v>100</v>
      </c>
    </row>
    <row r="133" spans="1:20" ht="63" x14ac:dyDescent="0.25">
      <c r="A133" s="60" t="s">
        <v>790</v>
      </c>
      <c r="B133" s="53"/>
      <c r="C133" s="54"/>
      <c r="D133" s="55"/>
      <c r="E133" s="56"/>
      <c r="F133" s="65" t="s">
        <v>791</v>
      </c>
      <c r="G133" s="66">
        <v>5</v>
      </c>
      <c r="H133" s="67">
        <v>0</v>
      </c>
      <c r="I133" s="67"/>
      <c r="J133" s="56">
        <v>140</v>
      </c>
      <c r="K133" s="84"/>
      <c r="L133" s="84"/>
      <c r="M133" s="84"/>
      <c r="N133" s="84"/>
      <c r="O133" s="84"/>
      <c r="P133" s="84"/>
      <c r="Q133" s="84"/>
      <c r="R133" s="64">
        <v>-200</v>
      </c>
      <c r="S133" s="64">
        <v>-200</v>
      </c>
      <c r="T133" s="64">
        <f t="shared" si="4"/>
        <v>100</v>
      </c>
    </row>
    <row r="134" spans="1:20" ht="31.5" x14ac:dyDescent="0.25">
      <c r="A134" s="60" t="s">
        <v>707</v>
      </c>
      <c r="B134" s="53"/>
      <c r="C134" s="54"/>
      <c r="D134" s="55"/>
      <c r="E134" s="56"/>
      <c r="F134" s="65" t="s">
        <v>671</v>
      </c>
      <c r="G134" s="66">
        <v>0</v>
      </c>
      <c r="H134" s="67">
        <v>0</v>
      </c>
      <c r="I134" s="67"/>
      <c r="J134" s="56">
        <v>140</v>
      </c>
      <c r="K134" s="84"/>
      <c r="L134" s="84"/>
      <c r="M134" s="84"/>
      <c r="N134" s="84"/>
      <c r="O134" s="84"/>
      <c r="P134" s="84"/>
      <c r="Q134" s="84"/>
      <c r="R134" s="64">
        <f>R135+R138+R140</f>
        <v>38508.699999999997</v>
      </c>
      <c r="S134" s="64">
        <f>S135+S138+S140</f>
        <v>275625.26</v>
      </c>
      <c r="T134" s="64">
        <f t="shared" si="4"/>
        <v>715.74802577079993</v>
      </c>
    </row>
    <row r="135" spans="1:20" ht="110.25" x14ac:dyDescent="0.25">
      <c r="A135" s="60" t="s">
        <v>1005</v>
      </c>
      <c r="B135" s="53"/>
      <c r="C135" s="54"/>
      <c r="D135" s="55"/>
      <c r="E135" s="56"/>
      <c r="F135" s="65" t="s">
        <v>1006</v>
      </c>
      <c r="G135" s="66">
        <v>5</v>
      </c>
      <c r="H135" s="67">
        <v>0</v>
      </c>
      <c r="I135" s="67"/>
      <c r="J135" s="56">
        <v>140</v>
      </c>
      <c r="K135" s="84"/>
      <c r="L135" s="84"/>
      <c r="M135" s="84"/>
      <c r="N135" s="84"/>
      <c r="O135" s="84"/>
      <c r="P135" s="84"/>
      <c r="Q135" s="84"/>
      <c r="R135" s="64">
        <f>R136+R137</f>
        <v>2135.4299999999998</v>
      </c>
      <c r="S135" s="64">
        <f>S136+S137</f>
        <v>215435.43</v>
      </c>
      <c r="T135" s="64">
        <f t="shared" si="4"/>
        <v>10088.620558856999</v>
      </c>
    </row>
    <row r="136" spans="1:20" ht="47.25" x14ac:dyDescent="0.25">
      <c r="A136" s="60" t="s">
        <v>1007</v>
      </c>
      <c r="B136" s="53"/>
      <c r="C136" s="54"/>
      <c r="D136" s="55"/>
      <c r="E136" s="56"/>
      <c r="F136" s="65" t="s">
        <v>1008</v>
      </c>
      <c r="G136" s="66">
        <v>5</v>
      </c>
      <c r="H136" s="67">
        <v>0</v>
      </c>
      <c r="I136" s="67"/>
      <c r="J136" s="56">
        <v>140</v>
      </c>
      <c r="K136" s="84"/>
      <c r="L136" s="84"/>
      <c r="M136" s="84"/>
      <c r="N136" s="84"/>
      <c r="O136" s="84"/>
      <c r="P136" s="84"/>
      <c r="Q136" s="84"/>
      <c r="R136" s="64"/>
      <c r="S136" s="64">
        <v>213300</v>
      </c>
      <c r="T136" s="64"/>
    </row>
    <row r="137" spans="1:20" ht="78.75" x14ac:dyDescent="0.25">
      <c r="A137" s="60" t="s">
        <v>1009</v>
      </c>
      <c r="B137" s="53"/>
      <c r="C137" s="54"/>
      <c r="D137" s="55"/>
      <c r="E137" s="56"/>
      <c r="F137" s="65" t="s">
        <v>1010</v>
      </c>
      <c r="G137" s="66">
        <v>5</v>
      </c>
      <c r="H137" s="67">
        <v>0</v>
      </c>
      <c r="I137" s="67"/>
      <c r="J137" s="56">
        <v>140</v>
      </c>
      <c r="K137" s="84"/>
      <c r="L137" s="84"/>
      <c r="M137" s="84"/>
      <c r="N137" s="84"/>
      <c r="O137" s="84"/>
      <c r="P137" s="84"/>
      <c r="Q137" s="84"/>
      <c r="R137" s="64">
        <v>2135.4299999999998</v>
      </c>
      <c r="S137" s="64">
        <v>2135.4299999999998</v>
      </c>
      <c r="T137" s="64">
        <f t="shared" si="4"/>
        <v>100</v>
      </c>
    </row>
    <row r="138" spans="1:20" ht="47.25" x14ac:dyDescent="0.25">
      <c r="A138" s="60" t="s">
        <v>792</v>
      </c>
      <c r="B138" s="53"/>
      <c r="C138" s="54"/>
      <c r="D138" s="55"/>
      <c r="E138" s="56"/>
      <c r="F138" s="65" t="s">
        <v>793</v>
      </c>
      <c r="G138" s="66">
        <v>0</v>
      </c>
      <c r="H138" s="67">
        <v>0</v>
      </c>
      <c r="I138" s="67"/>
      <c r="J138" s="56">
        <v>140</v>
      </c>
      <c r="K138" s="84"/>
      <c r="L138" s="84"/>
      <c r="M138" s="84"/>
      <c r="N138" s="84"/>
      <c r="O138" s="84"/>
      <c r="P138" s="84"/>
      <c r="Q138" s="84"/>
      <c r="R138" s="64">
        <f>R139</f>
        <v>20000</v>
      </c>
      <c r="S138" s="64">
        <f>S139</f>
        <v>40000</v>
      </c>
      <c r="T138" s="64">
        <f t="shared" si="4"/>
        <v>200</v>
      </c>
    </row>
    <row r="139" spans="1:20" ht="63" x14ac:dyDescent="0.25">
      <c r="A139" s="60" t="s">
        <v>794</v>
      </c>
      <c r="B139" s="53"/>
      <c r="C139" s="54"/>
      <c r="D139" s="55"/>
      <c r="E139" s="56"/>
      <c r="F139" s="65" t="s">
        <v>793</v>
      </c>
      <c r="G139" s="66">
        <v>5</v>
      </c>
      <c r="H139" s="67">
        <v>0</v>
      </c>
      <c r="I139" s="67"/>
      <c r="J139" s="56">
        <v>140</v>
      </c>
      <c r="K139" s="84"/>
      <c r="L139" s="84"/>
      <c r="M139" s="84"/>
      <c r="N139" s="84"/>
      <c r="O139" s="84"/>
      <c r="P139" s="84"/>
      <c r="Q139" s="84"/>
      <c r="R139" s="64">
        <v>20000</v>
      </c>
      <c r="S139" s="64">
        <v>40000</v>
      </c>
      <c r="T139" s="64">
        <f t="shared" si="4"/>
        <v>200</v>
      </c>
    </row>
    <row r="140" spans="1:20" ht="78.75" x14ac:dyDescent="0.25">
      <c r="A140" s="60" t="s">
        <v>708</v>
      </c>
      <c r="B140" s="53"/>
      <c r="C140" s="54"/>
      <c r="D140" s="55"/>
      <c r="E140" s="56"/>
      <c r="F140" s="65" t="s">
        <v>672</v>
      </c>
      <c r="G140" s="66">
        <v>0</v>
      </c>
      <c r="H140" s="67">
        <v>0</v>
      </c>
      <c r="I140" s="67"/>
      <c r="J140" s="56">
        <v>140</v>
      </c>
      <c r="K140" s="84"/>
      <c r="L140" s="84"/>
      <c r="M140" s="84"/>
      <c r="N140" s="84"/>
      <c r="O140" s="84"/>
      <c r="P140" s="84"/>
      <c r="Q140" s="84"/>
      <c r="R140" s="64">
        <f>R141</f>
        <v>16373.27</v>
      </c>
      <c r="S140" s="64">
        <f>S141</f>
        <v>20189.830000000002</v>
      </c>
      <c r="T140" s="64">
        <f t="shared" si="4"/>
        <v>123.30969928426028</v>
      </c>
    </row>
    <row r="141" spans="1:20" ht="78.75" x14ac:dyDescent="0.25">
      <c r="A141" s="60" t="s">
        <v>709</v>
      </c>
      <c r="B141" s="53"/>
      <c r="C141" s="54" t="s">
        <v>177</v>
      </c>
      <c r="D141" s="55" t="s">
        <v>177</v>
      </c>
      <c r="E141" s="56"/>
      <c r="F141" s="65" t="s">
        <v>673</v>
      </c>
      <c r="G141" s="66">
        <v>1</v>
      </c>
      <c r="H141" s="67">
        <v>0</v>
      </c>
      <c r="I141" s="67"/>
      <c r="J141" s="56">
        <v>140</v>
      </c>
      <c r="K141" s="87"/>
      <c r="L141" s="87"/>
      <c r="M141" s="87"/>
      <c r="N141" s="87"/>
      <c r="O141" s="87"/>
      <c r="P141" s="87"/>
      <c r="Q141" s="87"/>
      <c r="R141" s="64">
        <v>16373.27</v>
      </c>
      <c r="S141" s="64">
        <v>20189.830000000002</v>
      </c>
      <c r="T141" s="64">
        <f t="shared" si="4"/>
        <v>123.30969928426028</v>
      </c>
    </row>
    <row r="142" spans="1:20" x14ac:dyDescent="0.25">
      <c r="A142" s="60" t="s">
        <v>710</v>
      </c>
      <c r="B142" s="53"/>
      <c r="C142" s="54" t="s">
        <v>177</v>
      </c>
      <c r="D142" s="55" t="s">
        <v>177</v>
      </c>
      <c r="E142" s="56"/>
      <c r="F142" s="65" t="s">
        <v>674</v>
      </c>
      <c r="G142" s="66">
        <v>1</v>
      </c>
      <c r="H142" s="67">
        <v>0</v>
      </c>
      <c r="I142" s="67"/>
      <c r="J142" s="56">
        <v>140</v>
      </c>
      <c r="K142" s="87"/>
      <c r="L142" s="87"/>
      <c r="M142" s="87"/>
      <c r="N142" s="87"/>
      <c r="O142" s="87"/>
      <c r="P142" s="87"/>
      <c r="Q142" s="87"/>
      <c r="R142" s="64">
        <f>R143</f>
        <v>2429910</v>
      </c>
      <c r="S142" s="64">
        <f>S143</f>
        <v>2452876</v>
      </c>
      <c r="T142" s="64">
        <f t="shared" si="4"/>
        <v>100.94513788576532</v>
      </c>
    </row>
    <row r="143" spans="1:20" ht="126" x14ac:dyDescent="0.25">
      <c r="A143" s="60" t="s">
        <v>711</v>
      </c>
      <c r="B143" s="53"/>
      <c r="C143" s="54" t="s">
        <v>177</v>
      </c>
      <c r="D143" s="55" t="s">
        <v>177</v>
      </c>
      <c r="E143" s="56"/>
      <c r="F143" s="65" t="s">
        <v>675</v>
      </c>
      <c r="G143" s="66">
        <v>1</v>
      </c>
      <c r="H143" s="67">
        <v>0</v>
      </c>
      <c r="I143" s="67"/>
      <c r="J143" s="56">
        <v>140</v>
      </c>
      <c r="K143" s="87"/>
      <c r="L143" s="87"/>
      <c r="M143" s="87"/>
      <c r="N143" s="87"/>
      <c r="O143" s="87"/>
      <c r="P143" s="87"/>
      <c r="Q143" s="87"/>
      <c r="R143" s="64">
        <v>2429910</v>
      </c>
      <c r="S143" s="64">
        <v>2452876</v>
      </c>
      <c r="T143" s="64">
        <f t="shared" si="4"/>
        <v>100.94513788576532</v>
      </c>
    </row>
    <row r="144" spans="1:20" x14ac:dyDescent="0.25">
      <c r="A144" s="60" t="s">
        <v>972</v>
      </c>
      <c r="B144" s="53"/>
      <c r="C144" s="54"/>
      <c r="D144" s="55"/>
      <c r="E144" s="56"/>
      <c r="F144" s="65" t="s">
        <v>961</v>
      </c>
      <c r="G144" s="66">
        <v>0</v>
      </c>
      <c r="H144" s="67">
        <v>0</v>
      </c>
      <c r="I144" s="67"/>
      <c r="J144" s="56">
        <v>0</v>
      </c>
      <c r="K144" s="84"/>
      <c r="L144" s="84"/>
      <c r="M144" s="84"/>
      <c r="N144" s="84"/>
      <c r="O144" s="84"/>
      <c r="P144" s="84"/>
      <c r="Q144" s="84"/>
      <c r="R144" s="64">
        <f>R145+R147</f>
        <v>60395.21</v>
      </c>
      <c r="S144" s="64">
        <f>S145+S147</f>
        <v>63395.21</v>
      </c>
      <c r="T144" s="64">
        <f t="shared" si="4"/>
        <v>104.96728134565639</v>
      </c>
    </row>
    <row r="145" spans="1:20" x14ac:dyDescent="0.25">
      <c r="A145" s="60" t="s">
        <v>973</v>
      </c>
      <c r="B145" s="53"/>
      <c r="C145" s="54"/>
      <c r="D145" s="55"/>
      <c r="E145" s="56"/>
      <c r="F145" s="65" t="s">
        <v>960</v>
      </c>
      <c r="G145" s="66">
        <v>0</v>
      </c>
      <c r="H145" s="67">
        <v>0</v>
      </c>
      <c r="I145" s="67"/>
      <c r="J145" s="56">
        <v>180</v>
      </c>
      <c r="K145" s="84"/>
      <c r="L145" s="84"/>
      <c r="M145" s="84"/>
      <c r="N145" s="84"/>
      <c r="O145" s="84"/>
      <c r="P145" s="84"/>
      <c r="Q145" s="84"/>
      <c r="R145" s="64">
        <f>R146</f>
        <v>395.21</v>
      </c>
      <c r="S145" s="64">
        <f>S146</f>
        <v>395.21</v>
      </c>
      <c r="T145" s="64">
        <f t="shared" si="4"/>
        <v>100</v>
      </c>
    </row>
    <row r="146" spans="1:20" ht="31.5" x14ac:dyDescent="0.25">
      <c r="A146" s="60" t="s">
        <v>974</v>
      </c>
      <c r="B146" s="53"/>
      <c r="C146" s="54"/>
      <c r="D146" s="55"/>
      <c r="E146" s="56"/>
      <c r="F146" s="65" t="s">
        <v>959</v>
      </c>
      <c r="G146" s="66">
        <v>5</v>
      </c>
      <c r="H146" s="67">
        <v>0</v>
      </c>
      <c r="I146" s="67"/>
      <c r="J146" s="56">
        <v>180</v>
      </c>
      <c r="K146" s="84"/>
      <c r="L146" s="84"/>
      <c r="M146" s="84"/>
      <c r="N146" s="84"/>
      <c r="O146" s="84"/>
      <c r="P146" s="84"/>
      <c r="Q146" s="84"/>
      <c r="R146" s="64">
        <v>395.21</v>
      </c>
      <c r="S146" s="64">
        <v>395.21</v>
      </c>
      <c r="T146" s="64">
        <f t="shared" si="4"/>
        <v>100</v>
      </c>
    </row>
    <row r="147" spans="1:20" x14ac:dyDescent="0.25">
      <c r="A147" s="60" t="s">
        <v>1011</v>
      </c>
      <c r="B147" s="53"/>
      <c r="C147" s="54"/>
      <c r="D147" s="55"/>
      <c r="E147" s="56"/>
      <c r="F147" s="65" t="s">
        <v>1012</v>
      </c>
      <c r="G147" s="66">
        <v>0</v>
      </c>
      <c r="H147" s="67">
        <v>0</v>
      </c>
      <c r="I147" s="67"/>
      <c r="J147" s="56">
        <v>150</v>
      </c>
      <c r="K147" s="84"/>
      <c r="L147" s="84"/>
      <c r="M147" s="84"/>
      <c r="N147" s="84"/>
      <c r="O147" s="84"/>
      <c r="P147" s="84"/>
      <c r="Q147" s="84"/>
      <c r="R147" s="64">
        <f>R148</f>
        <v>60000</v>
      </c>
      <c r="S147" s="64">
        <f>S148</f>
        <v>63000</v>
      </c>
      <c r="T147" s="64">
        <f t="shared" si="4"/>
        <v>105</v>
      </c>
    </row>
    <row r="148" spans="1:20" ht="31.5" x14ac:dyDescent="0.25">
      <c r="A148" s="60" t="s">
        <v>1013</v>
      </c>
      <c r="B148" s="53"/>
      <c r="C148" s="54"/>
      <c r="D148" s="55"/>
      <c r="E148" s="56"/>
      <c r="F148" s="65" t="s">
        <v>1014</v>
      </c>
      <c r="G148" s="66">
        <v>5</v>
      </c>
      <c r="H148" s="67">
        <v>0</v>
      </c>
      <c r="I148" s="67"/>
      <c r="J148" s="56">
        <v>150</v>
      </c>
      <c r="K148" s="84"/>
      <c r="L148" s="84"/>
      <c r="M148" s="84"/>
      <c r="N148" s="84"/>
      <c r="O148" s="84"/>
      <c r="P148" s="84"/>
      <c r="Q148" s="84"/>
      <c r="R148" s="64">
        <v>60000</v>
      </c>
      <c r="S148" s="64">
        <v>63000</v>
      </c>
      <c r="T148" s="64">
        <f t="shared" si="4"/>
        <v>105</v>
      </c>
    </row>
    <row r="149" spans="1:20" x14ac:dyDescent="0.25">
      <c r="A149" s="60" t="s">
        <v>47</v>
      </c>
      <c r="B149" s="53"/>
      <c r="C149" s="54" t="s">
        <v>177</v>
      </c>
      <c r="D149" s="55" t="s">
        <v>177</v>
      </c>
      <c r="E149" s="56"/>
      <c r="F149" s="65" t="s">
        <v>46</v>
      </c>
      <c r="G149" s="66" t="s">
        <v>4</v>
      </c>
      <c r="H149" s="67" t="s">
        <v>1</v>
      </c>
      <c r="I149" s="67"/>
      <c r="J149" s="56" t="s">
        <v>5</v>
      </c>
      <c r="K149" s="87"/>
      <c r="L149" s="87"/>
      <c r="M149" s="87"/>
      <c r="N149" s="87"/>
      <c r="O149" s="87"/>
      <c r="P149" s="87"/>
      <c r="Q149" s="87"/>
      <c r="R149" s="64">
        <f>R150+R191+R195</f>
        <v>971708519.45000005</v>
      </c>
      <c r="S149" s="64">
        <f>S150+S191+S195</f>
        <v>971290479.79999983</v>
      </c>
      <c r="T149" s="64">
        <f t="shared" si="4"/>
        <v>99.95697890451379</v>
      </c>
    </row>
    <row r="150" spans="1:20" ht="47.25" x14ac:dyDescent="0.25">
      <c r="A150" s="60" t="s">
        <v>45</v>
      </c>
      <c r="B150" s="53"/>
      <c r="C150" s="54" t="s">
        <v>177</v>
      </c>
      <c r="D150" s="55" t="s">
        <v>177</v>
      </c>
      <c r="E150" s="56"/>
      <c r="F150" s="65" t="s">
        <v>44</v>
      </c>
      <c r="G150" s="66" t="s">
        <v>4</v>
      </c>
      <c r="H150" s="67" t="s">
        <v>1</v>
      </c>
      <c r="I150" s="67"/>
      <c r="J150" s="56" t="s">
        <v>5</v>
      </c>
      <c r="K150" s="87"/>
      <c r="L150" s="87"/>
      <c r="M150" s="87"/>
      <c r="N150" s="87"/>
      <c r="O150" s="87"/>
      <c r="P150" s="87"/>
      <c r="Q150" s="87"/>
      <c r="R150" s="64">
        <f>R151+R158+R173+R182</f>
        <v>971708519.45000005</v>
      </c>
      <c r="S150" s="64">
        <f>S151+S158+S173+S182</f>
        <v>971193202.83999991</v>
      </c>
      <c r="T150" s="64">
        <f t="shared" si="4"/>
        <v>99.946967984772641</v>
      </c>
    </row>
    <row r="151" spans="1:20" ht="31.5" x14ac:dyDescent="0.25">
      <c r="A151" s="60" t="s">
        <v>62</v>
      </c>
      <c r="B151" s="53"/>
      <c r="C151" s="54" t="s">
        <v>177</v>
      </c>
      <c r="D151" s="55" t="s">
        <v>177</v>
      </c>
      <c r="E151" s="56"/>
      <c r="F151" s="65" t="s">
        <v>61</v>
      </c>
      <c r="G151" s="66" t="s">
        <v>4</v>
      </c>
      <c r="H151" s="67" t="s">
        <v>1</v>
      </c>
      <c r="I151" s="67"/>
      <c r="J151" s="56" t="s">
        <v>636</v>
      </c>
      <c r="K151" s="87"/>
      <c r="L151" s="87"/>
      <c r="M151" s="87"/>
      <c r="N151" s="87"/>
      <c r="O151" s="87"/>
      <c r="P151" s="87"/>
      <c r="Q151" s="87"/>
      <c r="R151" s="64">
        <f>R152+R154+R156</f>
        <v>173029672.19</v>
      </c>
      <c r="S151" s="64">
        <f>S152+S154+S156</f>
        <v>173029672.19</v>
      </c>
      <c r="T151" s="64">
        <f t="shared" si="4"/>
        <v>100</v>
      </c>
    </row>
    <row r="152" spans="1:20" x14ac:dyDescent="0.25">
      <c r="A152" s="60" t="s">
        <v>60</v>
      </c>
      <c r="B152" s="53"/>
      <c r="C152" s="54" t="s">
        <v>177</v>
      </c>
      <c r="D152" s="55" t="s">
        <v>177</v>
      </c>
      <c r="E152" s="56"/>
      <c r="F152" s="65" t="s">
        <v>58</v>
      </c>
      <c r="G152" s="66" t="s">
        <v>4</v>
      </c>
      <c r="H152" s="67" t="s">
        <v>1</v>
      </c>
      <c r="I152" s="67"/>
      <c r="J152" s="56" t="s">
        <v>636</v>
      </c>
      <c r="K152" s="87"/>
      <c r="L152" s="87"/>
      <c r="M152" s="87"/>
      <c r="N152" s="87"/>
      <c r="O152" s="87"/>
      <c r="P152" s="87"/>
      <c r="Q152" s="87"/>
      <c r="R152" s="64">
        <f>R153</f>
        <v>136179906</v>
      </c>
      <c r="S152" s="64">
        <f>S153</f>
        <v>136179906</v>
      </c>
      <c r="T152" s="64">
        <f t="shared" si="4"/>
        <v>100</v>
      </c>
    </row>
    <row r="153" spans="1:20" ht="31.5" x14ac:dyDescent="0.25">
      <c r="A153" s="60" t="s">
        <v>59</v>
      </c>
      <c r="B153" s="53"/>
      <c r="C153" s="54" t="s">
        <v>177</v>
      </c>
      <c r="D153" s="55" t="s">
        <v>177</v>
      </c>
      <c r="E153" s="56"/>
      <c r="F153" s="65" t="s">
        <v>58</v>
      </c>
      <c r="G153" s="66" t="s">
        <v>2</v>
      </c>
      <c r="H153" s="67" t="s">
        <v>1</v>
      </c>
      <c r="I153" s="67"/>
      <c r="J153" s="56" t="s">
        <v>636</v>
      </c>
      <c r="K153" s="87"/>
      <c r="L153" s="87"/>
      <c r="M153" s="87"/>
      <c r="N153" s="87"/>
      <c r="O153" s="87"/>
      <c r="P153" s="87"/>
      <c r="Q153" s="87"/>
      <c r="R153" s="64">
        <v>136179906</v>
      </c>
      <c r="S153" s="64">
        <v>136179906</v>
      </c>
      <c r="T153" s="64">
        <f t="shared" si="4"/>
        <v>100</v>
      </c>
    </row>
    <row r="154" spans="1:20" ht="31.5" x14ac:dyDescent="0.25">
      <c r="A154" s="60" t="s">
        <v>57</v>
      </c>
      <c r="B154" s="53"/>
      <c r="C154" s="54" t="s">
        <v>177</v>
      </c>
      <c r="D154" s="55" t="s">
        <v>177</v>
      </c>
      <c r="E154" s="56"/>
      <c r="F154" s="65" t="s">
        <v>55</v>
      </c>
      <c r="G154" s="66" t="s">
        <v>4</v>
      </c>
      <c r="H154" s="67" t="s">
        <v>1</v>
      </c>
      <c r="I154" s="67"/>
      <c r="J154" s="56" t="s">
        <v>636</v>
      </c>
      <c r="K154" s="87"/>
      <c r="L154" s="87"/>
      <c r="M154" s="87"/>
      <c r="N154" s="87"/>
      <c r="O154" s="87"/>
      <c r="P154" s="87"/>
      <c r="Q154" s="87"/>
      <c r="R154" s="64">
        <f>R155</f>
        <v>10469666.67</v>
      </c>
      <c r="S154" s="64">
        <f>S155</f>
        <v>10469666.67</v>
      </c>
      <c r="T154" s="64">
        <f t="shared" si="4"/>
        <v>100</v>
      </c>
    </row>
    <row r="155" spans="1:20" ht="47.25" x14ac:dyDescent="0.25">
      <c r="A155" s="60" t="s">
        <v>56</v>
      </c>
      <c r="B155" s="53"/>
      <c r="C155" s="54" t="s">
        <v>177</v>
      </c>
      <c r="D155" s="55" t="s">
        <v>177</v>
      </c>
      <c r="E155" s="56"/>
      <c r="F155" s="65" t="s">
        <v>55</v>
      </c>
      <c r="G155" s="66" t="s">
        <v>2</v>
      </c>
      <c r="H155" s="67" t="s">
        <v>1</v>
      </c>
      <c r="I155" s="67"/>
      <c r="J155" s="56" t="s">
        <v>636</v>
      </c>
      <c r="K155" s="87"/>
      <c r="L155" s="87"/>
      <c r="M155" s="87"/>
      <c r="N155" s="87"/>
      <c r="O155" s="87"/>
      <c r="P155" s="87"/>
      <c r="Q155" s="87"/>
      <c r="R155" s="64">
        <v>10469666.67</v>
      </c>
      <c r="S155" s="64">
        <v>10469666.67</v>
      </c>
      <c r="T155" s="64">
        <f t="shared" si="4"/>
        <v>100</v>
      </c>
    </row>
    <row r="156" spans="1:20" x14ac:dyDescent="0.25">
      <c r="A156" s="60" t="s">
        <v>795</v>
      </c>
      <c r="B156" s="53"/>
      <c r="C156" s="54"/>
      <c r="D156" s="55"/>
      <c r="E156" s="56"/>
      <c r="F156" s="65" t="s">
        <v>796</v>
      </c>
      <c r="G156" s="66">
        <v>0</v>
      </c>
      <c r="H156" s="67">
        <v>0</v>
      </c>
      <c r="I156" s="67"/>
      <c r="J156" s="56">
        <v>150</v>
      </c>
      <c r="K156" s="84"/>
      <c r="L156" s="84"/>
      <c r="M156" s="84"/>
      <c r="N156" s="84"/>
      <c r="O156" s="84"/>
      <c r="P156" s="84"/>
      <c r="Q156" s="84"/>
      <c r="R156" s="64">
        <f>R157</f>
        <v>26380099.52</v>
      </c>
      <c r="S156" s="64">
        <f>S157</f>
        <v>26380099.52</v>
      </c>
      <c r="T156" s="64">
        <f t="shared" si="4"/>
        <v>100</v>
      </c>
    </row>
    <row r="157" spans="1:20" x14ac:dyDescent="0.25">
      <c r="A157" s="60" t="s">
        <v>797</v>
      </c>
      <c r="B157" s="53"/>
      <c r="C157" s="54"/>
      <c r="D157" s="55"/>
      <c r="E157" s="56"/>
      <c r="F157" s="65" t="s">
        <v>796</v>
      </c>
      <c r="G157" s="66">
        <v>5</v>
      </c>
      <c r="H157" s="67">
        <v>0</v>
      </c>
      <c r="I157" s="67"/>
      <c r="J157" s="56">
        <v>150</v>
      </c>
      <c r="K157" s="84"/>
      <c r="L157" s="84"/>
      <c r="M157" s="84"/>
      <c r="N157" s="84"/>
      <c r="O157" s="84"/>
      <c r="P157" s="84"/>
      <c r="Q157" s="84"/>
      <c r="R157" s="64">
        <v>26380099.52</v>
      </c>
      <c r="S157" s="64">
        <v>26380099.52</v>
      </c>
      <c r="T157" s="64">
        <f t="shared" si="4"/>
        <v>100</v>
      </c>
    </row>
    <row r="158" spans="1:20" ht="31.5" x14ac:dyDescent="0.25">
      <c r="A158" s="60" t="s">
        <v>43</v>
      </c>
      <c r="B158" s="53"/>
      <c r="C158" s="54" t="s">
        <v>177</v>
      </c>
      <c r="D158" s="55" t="s">
        <v>177</v>
      </c>
      <c r="E158" s="56"/>
      <c r="F158" s="65" t="s">
        <v>42</v>
      </c>
      <c r="G158" s="66" t="s">
        <v>4</v>
      </c>
      <c r="H158" s="67" t="s">
        <v>1</v>
      </c>
      <c r="I158" s="67"/>
      <c r="J158" s="56" t="s">
        <v>636</v>
      </c>
      <c r="K158" s="87"/>
      <c r="L158" s="87"/>
      <c r="M158" s="87"/>
      <c r="N158" s="87"/>
      <c r="O158" s="87"/>
      <c r="P158" s="87"/>
      <c r="Q158" s="87"/>
      <c r="R158" s="64">
        <f>R159+R161+R163+R165+R167+R169+R171</f>
        <v>227896363.5</v>
      </c>
      <c r="S158" s="64">
        <f>S159+S161+S163+S165+S167+S169+S171</f>
        <v>227841992.31999999</v>
      </c>
      <c r="T158" s="64">
        <f t="shared" si="4"/>
        <v>99.976142146735057</v>
      </c>
    </row>
    <row r="159" spans="1:20" ht="31.5" x14ac:dyDescent="0.25">
      <c r="A159" s="60" t="s">
        <v>1015</v>
      </c>
      <c r="B159" s="53"/>
      <c r="C159" s="54"/>
      <c r="D159" s="55"/>
      <c r="E159" s="56"/>
      <c r="F159" s="65" t="s">
        <v>1016</v>
      </c>
      <c r="G159" s="66">
        <v>0</v>
      </c>
      <c r="H159" s="67">
        <v>0</v>
      </c>
      <c r="I159" s="67"/>
      <c r="J159" s="56">
        <v>150</v>
      </c>
      <c r="K159" s="84"/>
      <c r="L159" s="84"/>
      <c r="M159" s="84"/>
      <c r="N159" s="84"/>
      <c r="O159" s="84"/>
      <c r="P159" s="84"/>
      <c r="Q159" s="84"/>
      <c r="R159" s="64">
        <f>R160</f>
        <v>2143857.46</v>
      </c>
      <c r="S159" s="64">
        <f>S160</f>
        <v>2143857.46</v>
      </c>
      <c r="T159" s="64">
        <f t="shared" si="4"/>
        <v>100</v>
      </c>
    </row>
    <row r="160" spans="1:20" ht="47.25" x14ac:dyDescent="0.25">
      <c r="A160" s="60" t="s">
        <v>1017</v>
      </c>
      <c r="B160" s="53"/>
      <c r="C160" s="54"/>
      <c r="D160" s="55"/>
      <c r="E160" s="56"/>
      <c r="F160" s="65" t="s">
        <v>1016</v>
      </c>
      <c r="G160" s="66">
        <v>5</v>
      </c>
      <c r="H160" s="67">
        <v>0</v>
      </c>
      <c r="I160" s="67"/>
      <c r="J160" s="56">
        <v>150</v>
      </c>
      <c r="K160" s="84"/>
      <c r="L160" s="84"/>
      <c r="M160" s="84"/>
      <c r="N160" s="84"/>
      <c r="O160" s="84"/>
      <c r="P160" s="84"/>
      <c r="Q160" s="84"/>
      <c r="R160" s="64">
        <v>2143857.46</v>
      </c>
      <c r="S160" s="64">
        <v>2143857.46</v>
      </c>
      <c r="T160" s="64">
        <f t="shared" si="4"/>
        <v>100</v>
      </c>
    </row>
    <row r="161" spans="1:20" ht="126" x14ac:dyDescent="0.25">
      <c r="A161" s="60" t="s">
        <v>1018</v>
      </c>
      <c r="B161" s="53"/>
      <c r="C161" s="54"/>
      <c r="D161" s="55"/>
      <c r="E161" s="56"/>
      <c r="F161" s="65" t="s">
        <v>1019</v>
      </c>
      <c r="G161" s="66">
        <v>0</v>
      </c>
      <c r="H161" s="67">
        <v>0</v>
      </c>
      <c r="I161" s="67"/>
      <c r="J161" s="56">
        <v>150</v>
      </c>
      <c r="K161" s="84"/>
      <c r="L161" s="84"/>
      <c r="M161" s="84"/>
      <c r="N161" s="84"/>
      <c r="O161" s="84"/>
      <c r="P161" s="84"/>
      <c r="Q161" s="84"/>
      <c r="R161" s="64">
        <f>R162</f>
        <v>37684339.630000003</v>
      </c>
      <c r="S161" s="64">
        <f>S162</f>
        <v>37684339.630000003</v>
      </c>
      <c r="T161" s="64">
        <f t="shared" si="4"/>
        <v>100</v>
      </c>
    </row>
    <row r="162" spans="1:20" ht="126" x14ac:dyDescent="0.25">
      <c r="A162" s="60" t="s">
        <v>1020</v>
      </c>
      <c r="B162" s="53"/>
      <c r="C162" s="54"/>
      <c r="D162" s="55"/>
      <c r="E162" s="56"/>
      <c r="F162" s="65" t="s">
        <v>1019</v>
      </c>
      <c r="G162" s="66">
        <v>5</v>
      </c>
      <c r="H162" s="67">
        <v>0</v>
      </c>
      <c r="I162" s="67"/>
      <c r="J162" s="56">
        <v>150</v>
      </c>
      <c r="K162" s="84"/>
      <c r="L162" s="84"/>
      <c r="M162" s="84"/>
      <c r="N162" s="84"/>
      <c r="O162" s="84"/>
      <c r="P162" s="84"/>
      <c r="Q162" s="84"/>
      <c r="R162" s="64">
        <v>37684339.630000003</v>
      </c>
      <c r="S162" s="64">
        <v>37684339.630000003</v>
      </c>
      <c r="T162" s="64">
        <f t="shared" si="4"/>
        <v>100</v>
      </c>
    </row>
    <row r="163" spans="1:20" ht="94.5" x14ac:dyDescent="0.25">
      <c r="A163" s="60" t="s">
        <v>1021</v>
      </c>
      <c r="B163" s="53"/>
      <c r="C163" s="54"/>
      <c r="D163" s="55"/>
      <c r="E163" s="56"/>
      <c r="F163" s="65" t="s">
        <v>1022</v>
      </c>
      <c r="G163" s="66">
        <v>0</v>
      </c>
      <c r="H163" s="67">
        <v>0</v>
      </c>
      <c r="I163" s="67"/>
      <c r="J163" s="56">
        <v>150</v>
      </c>
      <c r="K163" s="84"/>
      <c r="L163" s="84"/>
      <c r="M163" s="84"/>
      <c r="N163" s="84"/>
      <c r="O163" s="84"/>
      <c r="P163" s="84"/>
      <c r="Q163" s="84"/>
      <c r="R163" s="64">
        <f>R164</f>
        <v>22505187.449999999</v>
      </c>
      <c r="S163" s="64">
        <f>S164</f>
        <v>22505187.449999999</v>
      </c>
      <c r="T163" s="64">
        <f t="shared" si="4"/>
        <v>100</v>
      </c>
    </row>
    <row r="164" spans="1:20" ht="94.5" x14ac:dyDescent="0.25">
      <c r="A164" s="60" t="s">
        <v>1023</v>
      </c>
      <c r="B164" s="53"/>
      <c r="C164" s="54"/>
      <c r="D164" s="55"/>
      <c r="E164" s="56"/>
      <c r="F164" s="65" t="s">
        <v>1022</v>
      </c>
      <c r="G164" s="66">
        <v>5</v>
      </c>
      <c r="H164" s="67">
        <v>0</v>
      </c>
      <c r="I164" s="67"/>
      <c r="J164" s="56">
        <v>150</v>
      </c>
      <c r="K164" s="84"/>
      <c r="L164" s="84"/>
      <c r="M164" s="84"/>
      <c r="N164" s="84"/>
      <c r="O164" s="84"/>
      <c r="P164" s="84"/>
      <c r="Q164" s="84"/>
      <c r="R164" s="64">
        <v>22505187.449999999</v>
      </c>
      <c r="S164" s="64">
        <v>22505187.449999999</v>
      </c>
      <c r="T164" s="64">
        <f t="shared" si="4"/>
        <v>100</v>
      </c>
    </row>
    <row r="165" spans="1:20" ht="78.75" x14ac:dyDescent="0.25">
      <c r="A165" s="60" t="s">
        <v>798</v>
      </c>
      <c r="B165" s="53"/>
      <c r="C165" s="54"/>
      <c r="D165" s="55"/>
      <c r="E165" s="56"/>
      <c r="F165" s="65" t="s">
        <v>799</v>
      </c>
      <c r="G165" s="66">
        <v>0</v>
      </c>
      <c r="H165" s="67">
        <v>0</v>
      </c>
      <c r="I165" s="67"/>
      <c r="J165" s="56">
        <v>150</v>
      </c>
      <c r="K165" s="84"/>
      <c r="L165" s="84"/>
      <c r="M165" s="84"/>
      <c r="N165" s="84"/>
      <c r="O165" s="84"/>
      <c r="P165" s="84"/>
      <c r="Q165" s="84"/>
      <c r="R165" s="64">
        <f>R166</f>
        <v>2988871.64</v>
      </c>
      <c r="S165" s="64">
        <f>S166</f>
        <v>2988871.64</v>
      </c>
      <c r="T165" s="64">
        <f t="shared" si="4"/>
        <v>100</v>
      </c>
    </row>
    <row r="166" spans="1:20" ht="78.75" x14ac:dyDescent="0.25">
      <c r="A166" s="60" t="s">
        <v>800</v>
      </c>
      <c r="B166" s="53"/>
      <c r="C166" s="54"/>
      <c r="D166" s="55"/>
      <c r="E166" s="56"/>
      <c r="F166" s="65" t="s">
        <v>799</v>
      </c>
      <c r="G166" s="66">
        <v>5</v>
      </c>
      <c r="H166" s="67">
        <v>0</v>
      </c>
      <c r="I166" s="67"/>
      <c r="J166" s="56">
        <v>150</v>
      </c>
      <c r="K166" s="84"/>
      <c r="L166" s="84"/>
      <c r="M166" s="84"/>
      <c r="N166" s="84"/>
      <c r="O166" s="84"/>
      <c r="P166" s="84"/>
      <c r="Q166" s="84"/>
      <c r="R166" s="64">
        <v>2988871.64</v>
      </c>
      <c r="S166" s="64">
        <v>2988871.64</v>
      </c>
      <c r="T166" s="64">
        <f t="shared" si="4"/>
        <v>100</v>
      </c>
    </row>
    <row r="167" spans="1:20" ht="63" x14ac:dyDescent="0.25">
      <c r="A167" s="60" t="s">
        <v>712</v>
      </c>
      <c r="B167" s="53"/>
      <c r="C167" s="54" t="s">
        <v>177</v>
      </c>
      <c r="D167" s="55" t="s">
        <v>177</v>
      </c>
      <c r="E167" s="56"/>
      <c r="F167" s="65" t="s">
        <v>676</v>
      </c>
      <c r="G167" s="66" t="s">
        <v>4</v>
      </c>
      <c r="H167" s="67" t="s">
        <v>1</v>
      </c>
      <c r="I167" s="67"/>
      <c r="J167" s="56" t="s">
        <v>636</v>
      </c>
      <c r="K167" s="87"/>
      <c r="L167" s="87"/>
      <c r="M167" s="87"/>
      <c r="N167" s="87"/>
      <c r="O167" s="87"/>
      <c r="P167" s="87"/>
      <c r="Q167" s="87"/>
      <c r="R167" s="64">
        <f>R168</f>
        <v>17261253</v>
      </c>
      <c r="S167" s="64">
        <f>S168</f>
        <v>17261253</v>
      </c>
      <c r="T167" s="64">
        <f t="shared" si="4"/>
        <v>100</v>
      </c>
    </row>
    <row r="168" spans="1:20" ht="78.75" x14ac:dyDescent="0.25">
      <c r="A168" s="60" t="s">
        <v>713</v>
      </c>
      <c r="B168" s="53"/>
      <c r="C168" s="54" t="s">
        <v>177</v>
      </c>
      <c r="D168" s="55" t="s">
        <v>177</v>
      </c>
      <c r="E168" s="56"/>
      <c r="F168" s="65" t="s">
        <v>676</v>
      </c>
      <c r="G168" s="66" t="s">
        <v>2</v>
      </c>
      <c r="H168" s="67" t="s">
        <v>1</v>
      </c>
      <c r="I168" s="67"/>
      <c r="J168" s="56" t="s">
        <v>636</v>
      </c>
      <c r="K168" s="87"/>
      <c r="L168" s="87"/>
      <c r="M168" s="87"/>
      <c r="N168" s="87"/>
      <c r="O168" s="87"/>
      <c r="P168" s="87"/>
      <c r="Q168" s="87"/>
      <c r="R168" s="64">
        <v>17261253</v>
      </c>
      <c r="S168" s="64">
        <v>17261253</v>
      </c>
      <c r="T168" s="64">
        <f t="shared" si="4"/>
        <v>100</v>
      </c>
    </row>
    <row r="169" spans="1:20" x14ac:dyDescent="0.25">
      <c r="A169" s="60" t="s">
        <v>714</v>
      </c>
      <c r="B169" s="53"/>
      <c r="C169" s="54"/>
      <c r="D169" s="55"/>
      <c r="E169" s="56"/>
      <c r="F169" s="65" t="s">
        <v>81</v>
      </c>
      <c r="G169" s="66">
        <v>0</v>
      </c>
      <c r="H169" s="67">
        <v>0</v>
      </c>
      <c r="I169" s="67"/>
      <c r="J169" s="56">
        <v>150</v>
      </c>
      <c r="K169" s="84"/>
      <c r="L169" s="84"/>
      <c r="M169" s="84"/>
      <c r="N169" s="84"/>
      <c r="O169" s="84"/>
      <c r="P169" s="84"/>
      <c r="Q169" s="84"/>
      <c r="R169" s="64">
        <f>R170</f>
        <v>150778.82999999999</v>
      </c>
      <c r="S169" s="64">
        <f t="shared" ref="S169" si="5">S170</f>
        <v>150778.82999999999</v>
      </c>
      <c r="T169" s="64">
        <f t="shared" si="4"/>
        <v>100</v>
      </c>
    </row>
    <row r="170" spans="1:20" ht="31.5" x14ac:dyDescent="0.25">
      <c r="A170" s="60" t="s">
        <v>715</v>
      </c>
      <c r="B170" s="53"/>
      <c r="C170" s="54"/>
      <c r="D170" s="55"/>
      <c r="E170" s="56"/>
      <c r="F170" s="65" t="s">
        <v>81</v>
      </c>
      <c r="G170" s="66">
        <v>5</v>
      </c>
      <c r="H170" s="67">
        <v>0</v>
      </c>
      <c r="I170" s="67"/>
      <c r="J170" s="56">
        <v>150</v>
      </c>
      <c r="K170" s="84"/>
      <c r="L170" s="84"/>
      <c r="M170" s="84"/>
      <c r="N170" s="84"/>
      <c r="O170" s="84"/>
      <c r="P170" s="84"/>
      <c r="Q170" s="84"/>
      <c r="R170" s="64">
        <v>150778.82999999999</v>
      </c>
      <c r="S170" s="64">
        <v>150778.82999999999</v>
      </c>
      <c r="T170" s="64">
        <f t="shared" si="4"/>
        <v>100</v>
      </c>
    </row>
    <row r="171" spans="1:20" x14ac:dyDescent="0.25">
      <c r="A171" s="60" t="s">
        <v>41</v>
      </c>
      <c r="B171" s="53"/>
      <c r="C171" s="54" t="s">
        <v>177</v>
      </c>
      <c r="D171" s="55" t="s">
        <v>177</v>
      </c>
      <c r="E171" s="56"/>
      <c r="F171" s="65" t="s">
        <v>39</v>
      </c>
      <c r="G171" s="66" t="s">
        <v>4</v>
      </c>
      <c r="H171" s="67" t="s">
        <v>1</v>
      </c>
      <c r="I171" s="67"/>
      <c r="J171" s="56" t="s">
        <v>636</v>
      </c>
      <c r="K171" s="87"/>
      <c r="L171" s="87"/>
      <c r="M171" s="87"/>
      <c r="N171" s="87"/>
      <c r="O171" s="87"/>
      <c r="P171" s="87"/>
      <c r="Q171" s="87"/>
      <c r="R171" s="64">
        <f>R172</f>
        <v>145162075.49000001</v>
      </c>
      <c r="S171" s="64">
        <f>S172</f>
        <v>145107704.31</v>
      </c>
      <c r="T171" s="64">
        <f t="shared" si="4"/>
        <v>99.962544500816435</v>
      </c>
    </row>
    <row r="172" spans="1:20" x14ac:dyDescent="0.25">
      <c r="A172" s="60" t="s">
        <v>40</v>
      </c>
      <c r="B172" s="53"/>
      <c r="C172" s="54" t="s">
        <v>177</v>
      </c>
      <c r="D172" s="55" t="s">
        <v>177</v>
      </c>
      <c r="E172" s="56"/>
      <c r="F172" s="65" t="s">
        <v>39</v>
      </c>
      <c r="G172" s="66" t="s">
        <v>2</v>
      </c>
      <c r="H172" s="67" t="s">
        <v>1</v>
      </c>
      <c r="I172" s="67"/>
      <c r="J172" s="56" t="s">
        <v>636</v>
      </c>
      <c r="K172" s="87"/>
      <c r="L172" s="87"/>
      <c r="M172" s="87"/>
      <c r="N172" s="87"/>
      <c r="O172" s="87"/>
      <c r="P172" s="87"/>
      <c r="Q172" s="87"/>
      <c r="R172" s="64">
        <v>145162075.49000001</v>
      </c>
      <c r="S172" s="64">
        <v>145107704.31</v>
      </c>
      <c r="T172" s="64">
        <f t="shared" si="4"/>
        <v>99.962544500816435</v>
      </c>
    </row>
    <row r="173" spans="1:20" ht="31.5" x14ac:dyDescent="0.25">
      <c r="A173" s="60" t="s">
        <v>38</v>
      </c>
      <c r="B173" s="53"/>
      <c r="C173" s="54" t="s">
        <v>177</v>
      </c>
      <c r="D173" s="55" t="s">
        <v>177</v>
      </c>
      <c r="E173" s="56"/>
      <c r="F173" s="65" t="s">
        <v>37</v>
      </c>
      <c r="G173" s="66" t="s">
        <v>4</v>
      </c>
      <c r="H173" s="67" t="s">
        <v>1</v>
      </c>
      <c r="I173" s="67"/>
      <c r="J173" s="56" t="s">
        <v>636</v>
      </c>
      <c r="K173" s="87"/>
      <c r="L173" s="87"/>
      <c r="M173" s="87"/>
      <c r="N173" s="87"/>
      <c r="O173" s="87"/>
      <c r="P173" s="87"/>
      <c r="Q173" s="87"/>
      <c r="R173" s="64">
        <f>R174+R176+R178+R180</f>
        <v>532006306.75999999</v>
      </c>
      <c r="S173" s="64">
        <f>S174+S176+S178+S180</f>
        <v>531645361.32999998</v>
      </c>
      <c r="T173" s="64">
        <f t="shared" si="4"/>
        <v>99.93215391896419</v>
      </c>
    </row>
    <row r="174" spans="1:20" ht="47.25" x14ac:dyDescent="0.25">
      <c r="A174" s="60" t="s">
        <v>36</v>
      </c>
      <c r="B174" s="53"/>
      <c r="C174" s="54" t="s">
        <v>177</v>
      </c>
      <c r="D174" s="55" t="s">
        <v>177</v>
      </c>
      <c r="E174" s="56"/>
      <c r="F174" s="65" t="s">
        <v>34</v>
      </c>
      <c r="G174" s="66" t="s">
        <v>4</v>
      </c>
      <c r="H174" s="67" t="s">
        <v>1</v>
      </c>
      <c r="I174" s="67"/>
      <c r="J174" s="56" t="s">
        <v>636</v>
      </c>
      <c r="K174" s="87"/>
      <c r="L174" s="87"/>
      <c r="M174" s="87"/>
      <c r="N174" s="87"/>
      <c r="O174" s="87"/>
      <c r="P174" s="87"/>
      <c r="Q174" s="87"/>
      <c r="R174" s="64">
        <f>R175</f>
        <v>503884634.94</v>
      </c>
      <c r="S174" s="64">
        <f>S175</f>
        <v>503564686.62</v>
      </c>
      <c r="T174" s="64">
        <f t="shared" si="4"/>
        <v>99.936503656231139</v>
      </c>
    </row>
    <row r="175" spans="1:20" ht="47.25" x14ac:dyDescent="0.25">
      <c r="A175" s="60" t="s">
        <v>35</v>
      </c>
      <c r="B175" s="53"/>
      <c r="C175" s="54" t="s">
        <v>177</v>
      </c>
      <c r="D175" s="55" t="s">
        <v>177</v>
      </c>
      <c r="E175" s="56"/>
      <c r="F175" s="65" t="s">
        <v>34</v>
      </c>
      <c r="G175" s="66" t="s">
        <v>2</v>
      </c>
      <c r="H175" s="67" t="s">
        <v>1</v>
      </c>
      <c r="I175" s="67"/>
      <c r="J175" s="56" t="s">
        <v>636</v>
      </c>
      <c r="K175" s="87"/>
      <c r="L175" s="87"/>
      <c r="M175" s="87"/>
      <c r="N175" s="87"/>
      <c r="O175" s="87"/>
      <c r="P175" s="87"/>
      <c r="Q175" s="87"/>
      <c r="R175" s="64">
        <v>503884634.94</v>
      </c>
      <c r="S175" s="64">
        <v>503564686.62</v>
      </c>
      <c r="T175" s="64">
        <f t="shared" si="4"/>
        <v>99.936503656231139</v>
      </c>
    </row>
    <row r="176" spans="1:20" ht="47.25" x14ac:dyDescent="0.25">
      <c r="A176" s="60" t="s">
        <v>86</v>
      </c>
      <c r="B176" s="53"/>
      <c r="C176" s="54" t="s">
        <v>177</v>
      </c>
      <c r="D176" s="55" t="s">
        <v>177</v>
      </c>
      <c r="E176" s="56"/>
      <c r="F176" s="65" t="s">
        <v>84</v>
      </c>
      <c r="G176" s="66" t="s">
        <v>4</v>
      </c>
      <c r="H176" s="67" t="s">
        <v>1</v>
      </c>
      <c r="I176" s="67"/>
      <c r="J176" s="56" t="s">
        <v>636</v>
      </c>
      <c r="K176" s="87"/>
      <c r="L176" s="87"/>
      <c r="M176" s="87"/>
      <c r="N176" s="87"/>
      <c r="O176" s="87"/>
      <c r="P176" s="87"/>
      <c r="Q176" s="87"/>
      <c r="R176" s="64">
        <f>R177</f>
        <v>27716893</v>
      </c>
      <c r="S176" s="64">
        <f>S177</f>
        <v>27676248.710000001</v>
      </c>
      <c r="T176" s="64">
        <f t="shared" si="4"/>
        <v>99.853359140939787</v>
      </c>
    </row>
    <row r="177" spans="1:20" ht="63" x14ac:dyDescent="0.25">
      <c r="A177" s="60" t="s">
        <v>85</v>
      </c>
      <c r="B177" s="53"/>
      <c r="C177" s="54" t="s">
        <v>177</v>
      </c>
      <c r="D177" s="55" t="s">
        <v>177</v>
      </c>
      <c r="E177" s="56"/>
      <c r="F177" s="65" t="s">
        <v>84</v>
      </c>
      <c r="G177" s="66" t="s">
        <v>2</v>
      </c>
      <c r="H177" s="67" t="s">
        <v>1</v>
      </c>
      <c r="I177" s="67"/>
      <c r="J177" s="56" t="s">
        <v>636</v>
      </c>
      <c r="K177" s="87"/>
      <c r="L177" s="87"/>
      <c r="M177" s="87"/>
      <c r="N177" s="87"/>
      <c r="O177" s="87"/>
      <c r="P177" s="87"/>
      <c r="Q177" s="87"/>
      <c r="R177" s="64">
        <v>27716893</v>
      </c>
      <c r="S177" s="64">
        <v>27676248.710000001</v>
      </c>
      <c r="T177" s="64">
        <f t="shared" ref="T177:T199" si="6">S177/R177%</f>
        <v>99.853359140939787</v>
      </c>
    </row>
    <row r="178" spans="1:20" ht="78.75" x14ac:dyDescent="0.25">
      <c r="A178" s="60" t="s">
        <v>67</v>
      </c>
      <c r="B178" s="53"/>
      <c r="C178" s="54" t="s">
        <v>177</v>
      </c>
      <c r="D178" s="55" t="s">
        <v>177</v>
      </c>
      <c r="E178" s="56"/>
      <c r="F178" s="65" t="s">
        <v>65</v>
      </c>
      <c r="G178" s="66" t="s">
        <v>4</v>
      </c>
      <c r="H178" s="67" t="s">
        <v>1</v>
      </c>
      <c r="I178" s="67"/>
      <c r="J178" s="56" t="s">
        <v>636</v>
      </c>
      <c r="K178" s="87"/>
      <c r="L178" s="87"/>
      <c r="M178" s="87"/>
      <c r="N178" s="87"/>
      <c r="O178" s="87"/>
      <c r="P178" s="87"/>
      <c r="Q178" s="87"/>
      <c r="R178" s="64">
        <f>R179</f>
        <v>404426</v>
      </c>
      <c r="S178" s="64">
        <f>S179</f>
        <v>404426</v>
      </c>
      <c r="T178" s="64">
        <f t="shared" si="6"/>
        <v>100</v>
      </c>
    </row>
    <row r="179" spans="1:20" ht="94.5" x14ac:dyDescent="0.25">
      <c r="A179" s="60" t="s">
        <v>66</v>
      </c>
      <c r="B179" s="53"/>
      <c r="C179" s="54" t="s">
        <v>177</v>
      </c>
      <c r="D179" s="55" t="s">
        <v>177</v>
      </c>
      <c r="E179" s="56"/>
      <c r="F179" s="65" t="s">
        <v>65</v>
      </c>
      <c r="G179" s="66" t="s">
        <v>2</v>
      </c>
      <c r="H179" s="67" t="s">
        <v>1</v>
      </c>
      <c r="I179" s="67"/>
      <c r="J179" s="56" t="s">
        <v>636</v>
      </c>
      <c r="K179" s="87"/>
      <c r="L179" s="87"/>
      <c r="M179" s="87"/>
      <c r="N179" s="87"/>
      <c r="O179" s="87"/>
      <c r="P179" s="87"/>
      <c r="Q179" s="87"/>
      <c r="R179" s="64">
        <v>404426</v>
      </c>
      <c r="S179" s="64">
        <v>404426</v>
      </c>
      <c r="T179" s="64">
        <f t="shared" si="6"/>
        <v>100</v>
      </c>
    </row>
    <row r="180" spans="1:20" ht="63" x14ac:dyDescent="0.25">
      <c r="A180" s="60" t="s">
        <v>540</v>
      </c>
      <c r="B180" s="53"/>
      <c r="C180" s="54" t="s">
        <v>177</v>
      </c>
      <c r="D180" s="55" t="s">
        <v>177</v>
      </c>
      <c r="E180" s="56"/>
      <c r="F180" s="65" t="s">
        <v>541</v>
      </c>
      <c r="G180" s="66" t="s">
        <v>4</v>
      </c>
      <c r="H180" s="67" t="s">
        <v>1</v>
      </c>
      <c r="I180" s="67"/>
      <c r="J180" s="56" t="s">
        <v>636</v>
      </c>
      <c r="K180" s="87"/>
      <c r="L180" s="87"/>
      <c r="M180" s="87"/>
      <c r="N180" s="87"/>
      <c r="O180" s="87"/>
      <c r="P180" s="87"/>
      <c r="Q180" s="87"/>
      <c r="R180" s="64">
        <f>R181</f>
        <v>352.82</v>
      </c>
      <c r="S180" s="64">
        <f>S181</f>
        <v>0</v>
      </c>
      <c r="T180" s="64">
        <f t="shared" si="6"/>
        <v>0</v>
      </c>
    </row>
    <row r="181" spans="1:20" ht="63" customHeight="1" x14ac:dyDescent="0.25">
      <c r="A181" s="60" t="s">
        <v>542</v>
      </c>
      <c r="B181" s="53"/>
      <c r="C181" s="54" t="s">
        <v>177</v>
      </c>
      <c r="D181" s="55" t="s">
        <v>177</v>
      </c>
      <c r="E181" s="56"/>
      <c r="F181" s="65" t="s">
        <v>541</v>
      </c>
      <c r="G181" s="66" t="s">
        <v>2</v>
      </c>
      <c r="H181" s="67" t="s">
        <v>1</v>
      </c>
      <c r="I181" s="67"/>
      <c r="J181" s="56" t="s">
        <v>636</v>
      </c>
      <c r="K181" s="87"/>
      <c r="L181" s="87"/>
      <c r="M181" s="87"/>
      <c r="N181" s="87"/>
      <c r="O181" s="87"/>
      <c r="P181" s="87"/>
      <c r="Q181" s="87"/>
      <c r="R181" s="64">
        <v>352.82</v>
      </c>
      <c r="S181" s="64"/>
      <c r="T181" s="64">
        <f t="shared" si="6"/>
        <v>0</v>
      </c>
    </row>
    <row r="182" spans="1:20" x14ac:dyDescent="0.25">
      <c r="A182" s="60" t="s">
        <v>54</v>
      </c>
      <c r="B182" s="53"/>
      <c r="C182" s="54" t="s">
        <v>177</v>
      </c>
      <c r="D182" s="55" t="s">
        <v>177</v>
      </c>
      <c r="E182" s="56"/>
      <c r="F182" s="65" t="s">
        <v>53</v>
      </c>
      <c r="G182" s="66" t="s">
        <v>4</v>
      </c>
      <c r="H182" s="67" t="s">
        <v>1</v>
      </c>
      <c r="I182" s="67"/>
      <c r="J182" s="56" t="s">
        <v>636</v>
      </c>
      <c r="K182" s="87"/>
      <c r="L182" s="87"/>
      <c r="M182" s="87"/>
      <c r="N182" s="87"/>
      <c r="O182" s="87"/>
      <c r="P182" s="87"/>
      <c r="Q182" s="87"/>
      <c r="R182" s="64">
        <f>R183+R185+R187+R189</f>
        <v>38776177</v>
      </c>
      <c r="S182" s="64">
        <f>S183+S185+S187+S189</f>
        <v>38676177</v>
      </c>
      <c r="T182" s="64">
        <f t="shared" si="6"/>
        <v>99.742109697920966</v>
      </c>
    </row>
    <row r="183" spans="1:20" ht="63" x14ac:dyDescent="0.25">
      <c r="A183" s="60" t="s">
        <v>80</v>
      </c>
      <c r="B183" s="53"/>
      <c r="C183" s="54" t="s">
        <v>177</v>
      </c>
      <c r="D183" s="55" t="s">
        <v>177</v>
      </c>
      <c r="E183" s="56"/>
      <c r="F183" s="65" t="s">
        <v>77</v>
      </c>
      <c r="G183" s="66" t="s">
        <v>4</v>
      </c>
      <c r="H183" s="67" t="s">
        <v>1</v>
      </c>
      <c r="I183" s="67"/>
      <c r="J183" s="56" t="s">
        <v>636</v>
      </c>
      <c r="K183" s="87"/>
      <c r="L183" s="87"/>
      <c r="M183" s="87"/>
      <c r="N183" s="87"/>
      <c r="O183" s="87"/>
      <c r="P183" s="87"/>
      <c r="Q183" s="87"/>
      <c r="R183" s="64">
        <f>R184</f>
        <v>1017467</v>
      </c>
      <c r="S183" s="64">
        <f>S184</f>
        <v>917467</v>
      </c>
      <c r="T183" s="64">
        <f t="shared" si="6"/>
        <v>90.171671415387422</v>
      </c>
    </row>
    <row r="184" spans="1:20" ht="78.75" x14ac:dyDescent="0.25">
      <c r="A184" s="60" t="s">
        <v>79</v>
      </c>
      <c r="B184" s="53"/>
      <c r="C184" s="54" t="s">
        <v>177</v>
      </c>
      <c r="D184" s="55" t="s">
        <v>177</v>
      </c>
      <c r="E184" s="56"/>
      <c r="F184" s="65" t="s">
        <v>77</v>
      </c>
      <c r="G184" s="66" t="s">
        <v>2</v>
      </c>
      <c r="H184" s="67" t="s">
        <v>1</v>
      </c>
      <c r="I184" s="67"/>
      <c r="J184" s="56" t="s">
        <v>636</v>
      </c>
      <c r="K184" s="87"/>
      <c r="L184" s="87"/>
      <c r="M184" s="87"/>
      <c r="N184" s="87"/>
      <c r="O184" s="87"/>
      <c r="P184" s="87"/>
      <c r="Q184" s="87"/>
      <c r="R184" s="64">
        <v>1017467</v>
      </c>
      <c r="S184" s="64">
        <v>917467</v>
      </c>
      <c r="T184" s="64">
        <f t="shared" si="6"/>
        <v>90.171671415387422</v>
      </c>
    </row>
    <row r="185" spans="1:20" ht="157.5" x14ac:dyDescent="0.25">
      <c r="A185" s="60" t="s">
        <v>1024</v>
      </c>
      <c r="B185" s="53"/>
      <c r="C185" s="54"/>
      <c r="D185" s="55"/>
      <c r="E185" s="56"/>
      <c r="F185" s="65" t="s">
        <v>1025</v>
      </c>
      <c r="G185" s="66">
        <v>0</v>
      </c>
      <c r="H185" s="67">
        <v>0</v>
      </c>
      <c r="I185" s="67"/>
      <c r="J185" s="56">
        <v>150</v>
      </c>
      <c r="K185" s="84"/>
      <c r="L185" s="84"/>
      <c r="M185" s="84"/>
      <c r="N185" s="84"/>
      <c r="O185" s="84"/>
      <c r="P185" s="84"/>
      <c r="Q185" s="84"/>
      <c r="R185" s="64">
        <f>R186</f>
        <v>329406</v>
      </c>
      <c r="S185" s="64">
        <f>S186</f>
        <v>329406</v>
      </c>
      <c r="T185" s="64">
        <f t="shared" si="6"/>
        <v>100</v>
      </c>
    </row>
    <row r="186" spans="1:20" ht="173.25" x14ac:dyDescent="0.25">
      <c r="A186" s="60" t="s">
        <v>1026</v>
      </c>
      <c r="B186" s="53"/>
      <c r="C186" s="54"/>
      <c r="D186" s="55"/>
      <c r="E186" s="56"/>
      <c r="F186" s="65" t="s">
        <v>1025</v>
      </c>
      <c r="G186" s="66">
        <v>5</v>
      </c>
      <c r="H186" s="67">
        <v>0</v>
      </c>
      <c r="I186" s="67"/>
      <c r="J186" s="56">
        <v>150</v>
      </c>
      <c r="K186" s="84"/>
      <c r="L186" s="84"/>
      <c r="M186" s="84"/>
      <c r="N186" s="84"/>
      <c r="O186" s="84"/>
      <c r="P186" s="84"/>
      <c r="Q186" s="84"/>
      <c r="R186" s="64">
        <v>329406</v>
      </c>
      <c r="S186" s="64">
        <v>329406</v>
      </c>
      <c r="T186" s="64">
        <f t="shared" si="6"/>
        <v>100</v>
      </c>
    </row>
    <row r="187" spans="1:20" ht="78.75" x14ac:dyDescent="0.25">
      <c r="A187" s="60" t="s">
        <v>716</v>
      </c>
      <c r="B187" s="53"/>
      <c r="C187" s="54"/>
      <c r="D187" s="55"/>
      <c r="E187" s="56"/>
      <c r="F187" s="65" t="s">
        <v>677</v>
      </c>
      <c r="G187" s="66">
        <v>0</v>
      </c>
      <c r="H187" s="67">
        <v>0</v>
      </c>
      <c r="I187" s="67"/>
      <c r="J187" s="56">
        <v>150</v>
      </c>
      <c r="K187" s="84"/>
      <c r="L187" s="84"/>
      <c r="M187" s="84"/>
      <c r="N187" s="84"/>
      <c r="O187" s="84"/>
      <c r="P187" s="84"/>
      <c r="Q187" s="84"/>
      <c r="R187" s="64">
        <f>R188</f>
        <v>33475975</v>
      </c>
      <c r="S187" s="64">
        <f>S188</f>
        <v>33475975</v>
      </c>
      <c r="T187" s="64">
        <f t="shared" si="6"/>
        <v>100</v>
      </c>
    </row>
    <row r="188" spans="1:20" ht="78.75" x14ac:dyDescent="0.25">
      <c r="A188" s="60" t="s">
        <v>717</v>
      </c>
      <c r="B188" s="53"/>
      <c r="C188" s="54"/>
      <c r="D188" s="55"/>
      <c r="E188" s="56"/>
      <c r="F188" s="65" t="s">
        <v>677</v>
      </c>
      <c r="G188" s="66">
        <v>5</v>
      </c>
      <c r="H188" s="67">
        <v>0</v>
      </c>
      <c r="I188" s="67"/>
      <c r="J188" s="56">
        <v>150</v>
      </c>
      <c r="K188" s="84"/>
      <c r="L188" s="84"/>
      <c r="M188" s="84"/>
      <c r="N188" s="84"/>
      <c r="O188" s="84"/>
      <c r="P188" s="84"/>
      <c r="Q188" s="84"/>
      <c r="R188" s="64">
        <v>33475975</v>
      </c>
      <c r="S188" s="64">
        <v>33475975</v>
      </c>
      <c r="T188" s="64">
        <f t="shared" si="6"/>
        <v>100</v>
      </c>
    </row>
    <row r="189" spans="1:20" ht="31.5" x14ac:dyDescent="0.25">
      <c r="A189" s="60" t="s">
        <v>52</v>
      </c>
      <c r="B189" s="53"/>
      <c r="C189" s="54" t="s">
        <v>177</v>
      </c>
      <c r="D189" s="55" t="s">
        <v>177</v>
      </c>
      <c r="E189" s="56"/>
      <c r="F189" s="65" t="s">
        <v>50</v>
      </c>
      <c r="G189" s="66" t="s">
        <v>4</v>
      </c>
      <c r="H189" s="67" t="s">
        <v>1</v>
      </c>
      <c r="I189" s="67"/>
      <c r="J189" s="56" t="s">
        <v>636</v>
      </c>
      <c r="K189" s="87"/>
      <c r="L189" s="87"/>
      <c r="M189" s="87"/>
      <c r="N189" s="87"/>
      <c r="O189" s="87"/>
      <c r="P189" s="87"/>
      <c r="Q189" s="87"/>
      <c r="R189" s="64">
        <f>R190</f>
        <v>3953329</v>
      </c>
      <c r="S189" s="64">
        <f>S190</f>
        <v>3953329</v>
      </c>
      <c r="T189" s="64">
        <f t="shared" si="6"/>
        <v>100</v>
      </c>
    </row>
    <row r="190" spans="1:20" ht="31.5" x14ac:dyDescent="0.25">
      <c r="A190" s="60" t="s">
        <v>51</v>
      </c>
      <c r="B190" s="53"/>
      <c r="C190" s="54" t="s">
        <v>177</v>
      </c>
      <c r="D190" s="55" t="s">
        <v>177</v>
      </c>
      <c r="E190" s="56"/>
      <c r="F190" s="65" t="s">
        <v>50</v>
      </c>
      <c r="G190" s="66" t="s">
        <v>2</v>
      </c>
      <c r="H190" s="67" t="s">
        <v>1</v>
      </c>
      <c r="I190" s="67"/>
      <c r="J190" s="56" t="s">
        <v>636</v>
      </c>
      <c r="K190" s="87"/>
      <c r="L190" s="87"/>
      <c r="M190" s="87"/>
      <c r="N190" s="87"/>
      <c r="O190" s="87"/>
      <c r="P190" s="87"/>
      <c r="Q190" s="87"/>
      <c r="R190" s="64">
        <v>3953329</v>
      </c>
      <c r="S190" s="64">
        <v>3953329</v>
      </c>
      <c r="T190" s="64">
        <f t="shared" si="6"/>
        <v>100</v>
      </c>
    </row>
    <row r="191" spans="1:20" ht="78.75" x14ac:dyDescent="0.25">
      <c r="A191" s="60" t="s">
        <v>801</v>
      </c>
      <c r="B191" s="53"/>
      <c r="C191" s="54"/>
      <c r="D191" s="55"/>
      <c r="E191" s="56"/>
      <c r="F191" s="65" t="s">
        <v>802</v>
      </c>
      <c r="G191" s="66">
        <v>0</v>
      </c>
      <c r="H191" s="67">
        <v>0</v>
      </c>
      <c r="I191" s="67"/>
      <c r="J191" s="56">
        <v>0</v>
      </c>
      <c r="K191" s="84"/>
      <c r="L191" s="84"/>
      <c r="M191" s="84"/>
      <c r="N191" s="84"/>
      <c r="O191" s="84"/>
      <c r="P191" s="84"/>
      <c r="Q191" s="84"/>
      <c r="R191" s="64">
        <f t="shared" ref="R191:S192" si="7">R192</f>
        <v>0</v>
      </c>
      <c r="S191" s="64">
        <f t="shared" si="7"/>
        <v>102777.31</v>
      </c>
      <c r="T191" s="64"/>
    </row>
    <row r="192" spans="1:20" ht="94.5" x14ac:dyDescent="0.25">
      <c r="A192" s="60" t="s">
        <v>803</v>
      </c>
      <c r="B192" s="53"/>
      <c r="C192" s="54"/>
      <c r="D192" s="55"/>
      <c r="E192" s="56"/>
      <c r="F192" s="65" t="s">
        <v>802</v>
      </c>
      <c r="G192" s="66">
        <v>0</v>
      </c>
      <c r="H192" s="67">
        <v>0</v>
      </c>
      <c r="I192" s="67"/>
      <c r="J192" s="56">
        <v>150</v>
      </c>
      <c r="K192" s="84"/>
      <c r="L192" s="84"/>
      <c r="M192" s="84"/>
      <c r="N192" s="84"/>
      <c r="O192" s="84"/>
      <c r="P192" s="84"/>
      <c r="Q192" s="84"/>
      <c r="R192" s="64">
        <f t="shared" si="7"/>
        <v>0</v>
      </c>
      <c r="S192" s="64">
        <f t="shared" si="7"/>
        <v>102777.31</v>
      </c>
      <c r="T192" s="64"/>
    </row>
    <row r="193" spans="1:20" ht="94.5" x14ac:dyDescent="0.25">
      <c r="A193" s="60" t="s">
        <v>804</v>
      </c>
      <c r="B193" s="53"/>
      <c r="C193" s="54"/>
      <c r="D193" s="55"/>
      <c r="E193" s="56"/>
      <c r="F193" s="65" t="s">
        <v>802</v>
      </c>
      <c r="G193" s="66">
        <v>5</v>
      </c>
      <c r="H193" s="67">
        <v>0</v>
      </c>
      <c r="I193" s="67"/>
      <c r="J193" s="56">
        <v>150</v>
      </c>
      <c r="K193" s="84"/>
      <c r="L193" s="84"/>
      <c r="M193" s="84"/>
      <c r="N193" s="84"/>
      <c r="O193" s="84"/>
      <c r="P193" s="84"/>
      <c r="Q193" s="84"/>
      <c r="R193" s="64">
        <f>R194</f>
        <v>0</v>
      </c>
      <c r="S193" s="64">
        <f>S194</f>
        <v>102777.31</v>
      </c>
      <c r="T193" s="64"/>
    </row>
    <row r="194" spans="1:20" ht="63" x14ac:dyDescent="0.25">
      <c r="A194" s="60" t="s">
        <v>805</v>
      </c>
      <c r="B194" s="53"/>
      <c r="C194" s="54"/>
      <c r="D194" s="55"/>
      <c r="E194" s="56"/>
      <c r="F194" s="65" t="s">
        <v>806</v>
      </c>
      <c r="G194" s="66">
        <v>5</v>
      </c>
      <c r="H194" s="67">
        <v>0</v>
      </c>
      <c r="I194" s="67"/>
      <c r="J194" s="56">
        <v>150</v>
      </c>
      <c r="K194" s="84"/>
      <c r="L194" s="84"/>
      <c r="M194" s="84"/>
      <c r="N194" s="84"/>
      <c r="O194" s="84"/>
      <c r="P194" s="84"/>
      <c r="Q194" s="84"/>
      <c r="R194" s="64"/>
      <c r="S194" s="64">
        <v>102777.31</v>
      </c>
      <c r="T194" s="64"/>
    </row>
    <row r="195" spans="1:20" ht="47.25" x14ac:dyDescent="0.25">
      <c r="A195" s="60" t="s">
        <v>807</v>
      </c>
      <c r="B195" s="53"/>
      <c r="C195" s="54"/>
      <c r="D195" s="55"/>
      <c r="E195" s="56"/>
      <c r="F195" s="65" t="s">
        <v>808</v>
      </c>
      <c r="G195" s="66">
        <v>0</v>
      </c>
      <c r="H195" s="67">
        <v>0</v>
      </c>
      <c r="I195" s="67"/>
      <c r="J195" s="56">
        <v>0</v>
      </c>
      <c r="K195" s="84"/>
      <c r="L195" s="84"/>
      <c r="M195" s="84"/>
      <c r="N195" s="84"/>
      <c r="O195" s="84"/>
      <c r="P195" s="84"/>
      <c r="Q195" s="84"/>
      <c r="R195" s="64">
        <f>R196</f>
        <v>0</v>
      </c>
      <c r="S195" s="64">
        <f>S196</f>
        <v>-5500.35</v>
      </c>
      <c r="T195" s="64"/>
    </row>
    <row r="196" spans="1:20" ht="63" x14ac:dyDescent="0.25">
      <c r="A196" s="60" t="s">
        <v>809</v>
      </c>
      <c r="B196" s="53"/>
      <c r="C196" s="54"/>
      <c r="D196" s="55"/>
      <c r="E196" s="56"/>
      <c r="F196" s="65" t="s">
        <v>808</v>
      </c>
      <c r="G196" s="66">
        <v>5</v>
      </c>
      <c r="H196" s="67">
        <v>0</v>
      </c>
      <c r="I196" s="67"/>
      <c r="J196" s="56">
        <v>150</v>
      </c>
      <c r="K196" s="84"/>
      <c r="L196" s="84"/>
      <c r="M196" s="84"/>
      <c r="N196" s="84"/>
      <c r="O196" s="84"/>
      <c r="P196" s="84"/>
      <c r="Q196" s="84"/>
      <c r="R196" s="64">
        <f>R197+R198</f>
        <v>0</v>
      </c>
      <c r="S196" s="64">
        <f>S197+S198</f>
        <v>-5500.35</v>
      </c>
      <c r="T196" s="64"/>
    </row>
    <row r="197" spans="1:20" ht="47.25" x14ac:dyDescent="0.25">
      <c r="A197" s="60" t="s">
        <v>1027</v>
      </c>
      <c r="B197" s="53"/>
      <c r="C197" s="54"/>
      <c r="D197" s="55"/>
      <c r="E197" s="56"/>
      <c r="F197" s="65" t="s">
        <v>1028</v>
      </c>
      <c r="G197" s="66">
        <v>5</v>
      </c>
      <c r="H197" s="67">
        <v>0</v>
      </c>
      <c r="I197" s="67"/>
      <c r="J197" s="56">
        <v>150</v>
      </c>
      <c r="K197" s="84"/>
      <c r="L197" s="84"/>
      <c r="M197" s="84"/>
      <c r="N197" s="84"/>
      <c r="O197" s="84"/>
      <c r="P197" s="84"/>
      <c r="Q197" s="84"/>
      <c r="R197" s="64"/>
      <c r="S197" s="64">
        <v>-0.02</v>
      </c>
      <c r="T197" s="64"/>
    </row>
    <row r="198" spans="1:20" ht="63" x14ac:dyDescent="0.25">
      <c r="A198" s="60" t="s">
        <v>810</v>
      </c>
      <c r="B198" s="53"/>
      <c r="C198" s="54"/>
      <c r="D198" s="55"/>
      <c r="E198" s="56"/>
      <c r="F198" s="65" t="s">
        <v>811</v>
      </c>
      <c r="G198" s="66">
        <v>5</v>
      </c>
      <c r="H198" s="67">
        <v>0</v>
      </c>
      <c r="I198" s="67"/>
      <c r="J198" s="56">
        <v>150</v>
      </c>
      <c r="K198" s="84"/>
      <c r="L198" s="84"/>
      <c r="M198" s="84"/>
      <c r="N198" s="84"/>
      <c r="O198" s="84"/>
      <c r="P198" s="84"/>
      <c r="Q198" s="84"/>
      <c r="R198" s="64"/>
      <c r="S198" s="64">
        <v>-5500.33</v>
      </c>
      <c r="T198" s="64"/>
    </row>
    <row r="199" spans="1:20" x14ac:dyDescent="0.25">
      <c r="A199" s="62" t="s">
        <v>641</v>
      </c>
      <c r="B199" s="57"/>
      <c r="C199" s="57">
        <v>120404</v>
      </c>
      <c r="D199" s="57">
        <v>0</v>
      </c>
      <c r="E199" s="57"/>
      <c r="F199" s="68"/>
      <c r="G199" s="68"/>
      <c r="H199" s="68"/>
      <c r="I199" s="68"/>
      <c r="J199" s="68"/>
      <c r="K199" s="62"/>
      <c r="L199" s="62"/>
      <c r="M199" s="62"/>
      <c r="N199" s="69"/>
      <c r="O199" s="69"/>
      <c r="P199" s="69"/>
      <c r="Q199" s="69"/>
      <c r="R199" s="64">
        <f>R11+R149</f>
        <v>1264300599.8199999</v>
      </c>
      <c r="S199" s="64">
        <f>S11+S149</f>
        <v>1274192870.6099999</v>
      </c>
      <c r="T199" s="64">
        <f t="shared" si="6"/>
        <v>100.7824302852825</v>
      </c>
    </row>
  </sheetData>
  <mergeCells count="120">
    <mergeCell ref="K184:Q184"/>
    <mergeCell ref="K189:Q189"/>
    <mergeCell ref="K190:Q190"/>
    <mergeCell ref="K173:Q173"/>
    <mergeCell ref="K174:Q174"/>
    <mergeCell ref="K177:Q177"/>
    <mergeCell ref="K178:Q178"/>
    <mergeCell ref="K179:Q179"/>
    <mergeCell ref="K180:Q180"/>
    <mergeCell ref="K181:Q181"/>
    <mergeCell ref="K182:Q182"/>
    <mergeCell ref="K183:Q183"/>
    <mergeCell ref="K84:Q84"/>
    <mergeCell ref="K95:Q95"/>
    <mergeCell ref="K96:Q96"/>
    <mergeCell ref="K121:Q121"/>
    <mergeCell ref="K122:Q122"/>
    <mergeCell ref="K123:Q123"/>
    <mergeCell ref="K124:Q124"/>
    <mergeCell ref="K149:Q149"/>
    <mergeCell ref="K150:Q150"/>
    <mergeCell ref="AE14:AG14"/>
    <mergeCell ref="A1:T1"/>
    <mergeCell ref="A2:T2"/>
    <mergeCell ref="K175:Q175"/>
    <mergeCell ref="K172:Q172"/>
    <mergeCell ref="A7:T7"/>
    <mergeCell ref="K171:Q171"/>
    <mergeCell ref="K168:Q168"/>
    <mergeCell ref="K167:Q167"/>
    <mergeCell ref="K151:Q151"/>
    <mergeCell ref="K154:Q154"/>
    <mergeCell ref="K117:Q117"/>
    <mergeCell ref="K118:Q118"/>
    <mergeCell ref="K116:Q116"/>
    <mergeCell ref="K155:Q155"/>
    <mergeCell ref="K152:Q152"/>
    <mergeCell ref="K153:Q153"/>
    <mergeCell ref="K142:Q142"/>
    <mergeCell ref="K143:Q143"/>
    <mergeCell ref="K141:Q141"/>
    <mergeCell ref="K158:Q158"/>
    <mergeCell ref="K106:Q106"/>
    <mergeCell ref="K108:Q108"/>
    <mergeCell ref="K111:Q111"/>
    <mergeCell ref="K107:Q107"/>
    <mergeCell ref="K114:Q114"/>
    <mergeCell ref="K115:Q115"/>
    <mergeCell ref="K112:Q112"/>
    <mergeCell ref="K113:Q113"/>
    <mergeCell ref="K109:Q109"/>
    <mergeCell ref="K110:Q110"/>
    <mergeCell ref="K97:Q97"/>
    <mergeCell ref="K98:Q98"/>
    <mergeCell ref="K103:Q103"/>
    <mergeCell ref="K104:Q104"/>
    <mergeCell ref="K101:Q101"/>
    <mergeCell ref="K102:Q102"/>
    <mergeCell ref="K105:Q105"/>
    <mergeCell ref="K87:Q87"/>
    <mergeCell ref="K88:Q88"/>
    <mergeCell ref="K93:Q93"/>
    <mergeCell ref="K94:Q94"/>
    <mergeCell ref="K89:Q89"/>
    <mergeCell ref="K78:Q78"/>
    <mergeCell ref="K74:Q74"/>
    <mergeCell ref="K69:Q69"/>
    <mergeCell ref="K70:Q70"/>
    <mergeCell ref="K71:Q71"/>
    <mergeCell ref="K75:Q75"/>
    <mergeCell ref="K76:Q76"/>
    <mergeCell ref="K77:Q77"/>
    <mergeCell ref="K80:Q80"/>
    <mergeCell ref="K57:Q57"/>
    <mergeCell ref="K58:Q58"/>
    <mergeCell ref="K61:Q61"/>
    <mergeCell ref="K62:Q62"/>
    <mergeCell ref="K52:Q52"/>
    <mergeCell ref="K53:Q53"/>
    <mergeCell ref="K54:Q54"/>
    <mergeCell ref="K55:Q55"/>
    <mergeCell ref="K56:Q56"/>
    <mergeCell ref="K41:Q41"/>
    <mergeCell ref="K42:Q42"/>
    <mergeCell ref="K44:Q44"/>
    <mergeCell ref="K45:Q45"/>
    <mergeCell ref="K43:Q43"/>
    <mergeCell ref="K48:Q48"/>
    <mergeCell ref="K29:Q29"/>
    <mergeCell ref="K34:Q34"/>
    <mergeCell ref="K35:Q35"/>
    <mergeCell ref="K32:Q32"/>
    <mergeCell ref="K33:Q33"/>
    <mergeCell ref="K36:Q36"/>
    <mergeCell ref="K37:Q37"/>
    <mergeCell ref="K38:Q38"/>
    <mergeCell ref="K40:Q40"/>
    <mergeCell ref="K39:Q39"/>
    <mergeCell ref="A3:T3"/>
    <mergeCell ref="A4:T4"/>
    <mergeCell ref="A5:T5"/>
    <mergeCell ref="A6:T6"/>
    <mergeCell ref="K176:Q176"/>
    <mergeCell ref="K10:Q10"/>
    <mergeCell ref="K13:Q13"/>
    <mergeCell ref="K14:Q14"/>
    <mergeCell ref="K11:Q11"/>
    <mergeCell ref="K12:Q12"/>
    <mergeCell ref="K21:Q21"/>
    <mergeCell ref="K16:Q16"/>
    <mergeCell ref="K17:Q17"/>
    <mergeCell ref="K25:Q25"/>
    <mergeCell ref="K24:Q24"/>
    <mergeCell ref="K22:Q22"/>
    <mergeCell ref="K23:Q23"/>
    <mergeCell ref="K28:Q28"/>
    <mergeCell ref="K26:Q26"/>
    <mergeCell ref="K27:Q27"/>
    <mergeCell ref="K30:Q30"/>
    <mergeCell ref="K31:Q31"/>
  </mergeCells>
  <pageMargins left="0.39370078740157483" right="0.39370078740157483" top="1.1811023622047245" bottom="0.78740157480314965" header="0.31496062992125984" footer="0.31496062992125984"/>
  <pageSetup paperSize="9" scale="59" fitToHeight="0" orientation="portrait" verticalDpi="2"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313"/>
  <sheetViews>
    <sheetView showGridLines="0" view="pageBreakPreview" zoomScale="80" zoomScaleNormal="100" zoomScaleSheetLayoutView="80" workbookViewId="0">
      <selection activeCell="AG312" sqref="AG312"/>
    </sheetView>
  </sheetViews>
  <sheetFormatPr defaultColWidth="9.140625" defaultRowHeight="18.75" x14ac:dyDescent="0.3"/>
  <cols>
    <col min="1" max="1" width="5.7109375" style="15" customWidth="1"/>
    <col min="2" max="12" width="0" style="14" hidden="1" customWidth="1"/>
    <col min="13" max="13" width="4.85546875" style="14" hidden="1" customWidth="1"/>
    <col min="14" max="14" width="94.5703125" style="14" customWidth="1"/>
    <col min="15" max="17" width="0" style="14" hidden="1" customWidth="1"/>
    <col min="18" max="18" width="12" style="14" customWidth="1"/>
    <col min="19" max="19" width="0" style="14" hidden="1" customWidth="1"/>
    <col min="20" max="20" width="14.5703125" style="14" customWidth="1"/>
    <col min="21" max="21" width="6.28515625" style="14" customWidth="1"/>
    <col min="22" max="22" width="8.28515625" style="14" customWidth="1"/>
    <col min="23" max="23" width="0" style="14" hidden="1" customWidth="1"/>
    <col min="24" max="24" width="8" style="14" customWidth="1"/>
    <col min="25" max="31" width="0" style="14" hidden="1" customWidth="1"/>
    <col min="32" max="32" width="21.42578125" style="16" customWidth="1"/>
    <col min="33" max="33" width="19.85546875" style="16" customWidth="1"/>
    <col min="34" max="47" width="0" style="16" hidden="1" customWidth="1"/>
    <col min="48" max="49" width="10.5703125" style="16" hidden="1" customWidth="1"/>
    <col min="50" max="50" width="7.28515625" style="16" hidden="1" customWidth="1"/>
    <col min="51" max="51" width="15.28515625" style="16" customWidth="1"/>
    <col min="52" max="250" width="9.140625" style="14" customWidth="1"/>
    <col min="251" max="16384" width="9.140625" style="14"/>
  </cols>
  <sheetData>
    <row r="1" spans="1:51" x14ac:dyDescent="0.3">
      <c r="A1" s="92" t="s">
        <v>902</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row>
    <row r="2" spans="1:51" x14ac:dyDescent="0.3">
      <c r="A2" s="92" t="s">
        <v>976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row>
    <row r="3" spans="1:51" x14ac:dyDescent="0.3">
      <c r="A3" s="92" t="s">
        <v>948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row>
    <row r="4" spans="1:51" x14ac:dyDescent="0.3">
      <c r="A4" s="92" t="s">
        <v>1032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row>
    <row r="5" spans="1:51" x14ac:dyDescent="0.3">
      <c r="A5" s="92" t="s">
        <v>1029</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row>
    <row r="6" spans="1:51" ht="38.25" customHeight="1" x14ac:dyDescent="0.3">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row>
    <row r="7" spans="1:51" ht="44.25" customHeight="1" x14ac:dyDescent="0.3">
      <c r="A7" s="12"/>
      <c r="B7" s="13"/>
      <c r="C7" s="13"/>
      <c r="D7" s="13"/>
      <c r="E7" s="13"/>
      <c r="F7" s="13"/>
      <c r="G7" s="13"/>
      <c r="H7" s="13"/>
      <c r="I7" s="13"/>
      <c r="J7" s="13"/>
      <c r="K7" s="13"/>
      <c r="L7" s="13"/>
      <c r="M7" s="13"/>
      <c r="N7" s="98" t="s">
        <v>1033</v>
      </c>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row>
    <row r="8" spans="1:51" x14ac:dyDescent="0.3">
      <c r="A8" s="12"/>
      <c r="B8" s="13"/>
      <c r="C8" s="13"/>
      <c r="D8" s="13"/>
      <c r="E8" s="13"/>
      <c r="F8" s="13"/>
      <c r="G8" s="13"/>
      <c r="H8" s="13"/>
      <c r="I8" s="13"/>
      <c r="J8" s="13"/>
      <c r="K8" s="13"/>
      <c r="L8" s="13"/>
      <c r="M8" s="13"/>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row>
    <row r="9" spans="1:51" ht="87.75" customHeight="1" x14ac:dyDescent="0.3">
      <c r="A9" s="35" t="s">
        <v>178</v>
      </c>
      <c r="B9" s="35"/>
      <c r="C9" s="35"/>
      <c r="D9" s="35"/>
      <c r="E9" s="35"/>
      <c r="F9" s="35"/>
      <c r="G9" s="35"/>
      <c r="H9" s="35"/>
      <c r="I9" s="35"/>
      <c r="J9" s="35"/>
      <c r="K9" s="35"/>
      <c r="L9" s="35"/>
      <c r="M9" s="35"/>
      <c r="N9" s="35" t="s">
        <v>179</v>
      </c>
      <c r="O9" s="35"/>
      <c r="P9" s="35" t="s">
        <v>176</v>
      </c>
      <c r="Q9" s="35"/>
      <c r="R9" s="25" t="s">
        <v>180</v>
      </c>
      <c r="S9" s="35" t="s">
        <v>175</v>
      </c>
      <c r="T9" s="93" t="s">
        <v>174</v>
      </c>
      <c r="U9" s="93"/>
      <c r="V9" s="93" t="s">
        <v>181</v>
      </c>
      <c r="W9" s="93"/>
      <c r="X9" s="93"/>
      <c r="Y9" s="35"/>
      <c r="Z9" s="35"/>
      <c r="AA9" s="35" t="s">
        <v>173</v>
      </c>
      <c r="AB9" s="35" t="s">
        <v>172</v>
      </c>
      <c r="AC9" s="35" t="s">
        <v>171</v>
      </c>
      <c r="AD9" s="35" t="s">
        <v>170</v>
      </c>
      <c r="AE9" s="35" t="s">
        <v>169</v>
      </c>
      <c r="AF9" s="35" t="s">
        <v>393</v>
      </c>
      <c r="AG9" s="35" t="s">
        <v>182</v>
      </c>
      <c r="AH9" s="35" t="s">
        <v>168</v>
      </c>
      <c r="AI9" s="35" t="s">
        <v>167</v>
      </c>
      <c r="AJ9" s="35" t="s">
        <v>166</v>
      </c>
      <c r="AK9" s="35" t="s">
        <v>165</v>
      </c>
      <c r="AL9" s="35" t="s">
        <v>164</v>
      </c>
      <c r="AM9" s="35" t="s">
        <v>163</v>
      </c>
      <c r="AN9" s="35" t="s">
        <v>162</v>
      </c>
      <c r="AO9" s="35" t="s">
        <v>161</v>
      </c>
      <c r="AP9" s="35" t="s">
        <v>160</v>
      </c>
      <c r="AQ9" s="35" t="s">
        <v>159</v>
      </c>
      <c r="AR9" s="35" t="s">
        <v>158</v>
      </c>
      <c r="AS9" s="35" t="s">
        <v>157</v>
      </c>
      <c r="AT9" s="35" t="s">
        <v>156</v>
      </c>
      <c r="AU9" s="35" t="s">
        <v>155</v>
      </c>
      <c r="AV9" s="35"/>
      <c r="AW9" s="35"/>
      <c r="AX9" s="35"/>
      <c r="AY9" s="35" t="s">
        <v>395</v>
      </c>
    </row>
    <row r="10" spans="1:51" ht="20.25" x14ac:dyDescent="0.3">
      <c r="A10" s="35">
        <v>1</v>
      </c>
      <c r="B10" s="35"/>
      <c r="C10" s="35"/>
      <c r="D10" s="35"/>
      <c r="E10" s="35"/>
      <c r="F10" s="35"/>
      <c r="G10" s="35"/>
      <c r="H10" s="35"/>
      <c r="I10" s="35"/>
      <c r="J10" s="35"/>
      <c r="K10" s="35"/>
      <c r="L10" s="35"/>
      <c r="M10" s="35"/>
      <c r="N10" s="35">
        <v>2</v>
      </c>
      <c r="O10" s="35"/>
      <c r="P10" s="35"/>
      <c r="Q10" s="35"/>
      <c r="R10" s="20">
        <v>3</v>
      </c>
      <c r="S10" s="35"/>
      <c r="T10" s="94">
        <v>4</v>
      </c>
      <c r="U10" s="95"/>
      <c r="V10" s="94">
        <v>5</v>
      </c>
      <c r="W10" s="96"/>
      <c r="X10" s="95"/>
      <c r="Y10" s="35"/>
      <c r="Z10" s="35"/>
      <c r="AA10" s="35"/>
      <c r="AB10" s="35"/>
      <c r="AC10" s="35"/>
      <c r="AD10" s="35"/>
      <c r="AE10" s="35"/>
      <c r="AF10" s="35">
        <v>6</v>
      </c>
      <c r="AG10" s="35">
        <v>7</v>
      </c>
      <c r="AH10" s="35"/>
      <c r="AI10" s="35"/>
      <c r="AJ10" s="35"/>
      <c r="AK10" s="35"/>
      <c r="AL10" s="35"/>
      <c r="AM10" s="35"/>
      <c r="AN10" s="35"/>
      <c r="AO10" s="35"/>
      <c r="AP10" s="35"/>
      <c r="AQ10" s="35"/>
      <c r="AR10" s="35"/>
      <c r="AS10" s="35"/>
      <c r="AT10" s="35"/>
      <c r="AU10" s="35"/>
      <c r="AV10" s="35"/>
      <c r="AW10" s="35"/>
      <c r="AX10" s="35"/>
      <c r="AY10" s="35">
        <v>8</v>
      </c>
    </row>
    <row r="11" spans="1:51" x14ac:dyDescent="0.3">
      <c r="A11" s="139">
        <v>1</v>
      </c>
      <c r="B11" s="140" t="s">
        <v>429</v>
      </c>
      <c r="C11" s="141"/>
      <c r="D11" s="142" t="s">
        <v>430</v>
      </c>
      <c r="E11" s="142"/>
      <c r="F11" s="142"/>
      <c r="G11" s="142"/>
      <c r="H11" s="142"/>
      <c r="I11" s="142"/>
      <c r="J11" s="142"/>
      <c r="K11" s="142"/>
      <c r="L11" s="142"/>
      <c r="M11" s="142"/>
      <c r="N11" s="143" t="s">
        <v>718</v>
      </c>
      <c r="O11" s="144"/>
      <c r="P11" s="144"/>
      <c r="Q11" s="144"/>
      <c r="R11" s="145" t="s">
        <v>719</v>
      </c>
      <c r="S11" s="145"/>
      <c r="T11" s="146"/>
      <c r="U11" s="146"/>
      <c r="V11" s="146"/>
      <c r="W11" s="146"/>
      <c r="X11" s="146"/>
      <c r="Y11" s="147"/>
      <c r="Z11" s="147"/>
      <c r="AA11" s="147"/>
      <c r="AB11" s="147"/>
      <c r="AC11" s="147"/>
      <c r="AD11" s="147"/>
      <c r="AE11" s="147"/>
      <c r="AF11" s="148">
        <f>AF12</f>
        <v>1195500</v>
      </c>
      <c r="AG11" s="148">
        <f>AG12</f>
        <v>1740615.01</v>
      </c>
      <c r="AH11" s="149"/>
      <c r="AI11" s="149"/>
      <c r="AJ11" s="149"/>
      <c r="AK11" s="149"/>
      <c r="AL11" s="149"/>
      <c r="AM11" s="149"/>
      <c r="AN11" s="149"/>
      <c r="AO11" s="149"/>
      <c r="AP11" s="149"/>
      <c r="AQ11" s="149"/>
      <c r="AR11" s="149"/>
      <c r="AS11" s="149"/>
      <c r="AT11" s="149"/>
      <c r="AU11" s="150"/>
      <c r="AV11" s="150"/>
      <c r="AW11" s="150"/>
      <c r="AX11" s="150"/>
      <c r="AY11" s="148">
        <f t="shared" ref="AY11:AY52" si="0">AG11/AF11*100</f>
        <v>145.59724048515267</v>
      </c>
    </row>
    <row r="12" spans="1:51" x14ac:dyDescent="0.3">
      <c r="A12" s="151"/>
      <c r="B12" s="140" t="s">
        <v>429</v>
      </c>
      <c r="C12" s="142"/>
      <c r="D12" s="142"/>
      <c r="E12" s="142"/>
      <c r="F12" s="142"/>
      <c r="G12" s="142"/>
      <c r="H12" s="142"/>
      <c r="I12" s="142"/>
      <c r="J12" s="142"/>
      <c r="K12" s="142"/>
      <c r="L12" s="142"/>
      <c r="M12" s="142"/>
      <c r="N12" s="152" t="s">
        <v>9</v>
      </c>
      <c r="O12" s="153"/>
      <c r="P12" s="153"/>
      <c r="Q12" s="153"/>
      <c r="R12" s="154" t="s">
        <v>719</v>
      </c>
      <c r="S12" s="154"/>
      <c r="T12" s="155" t="s">
        <v>8</v>
      </c>
      <c r="U12" s="156" t="s">
        <v>4</v>
      </c>
      <c r="V12" s="157" t="s">
        <v>1</v>
      </c>
      <c r="W12" s="157"/>
      <c r="X12" s="154" t="s">
        <v>5</v>
      </c>
      <c r="Y12" s="142"/>
      <c r="Z12" s="142"/>
      <c r="AA12" s="142"/>
      <c r="AB12" s="142"/>
      <c r="AC12" s="142"/>
      <c r="AD12" s="142"/>
      <c r="AE12" s="142"/>
      <c r="AF12" s="158">
        <f>AF13</f>
        <v>1195500</v>
      </c>
      <c r="AG12" s="158">
        <f>AG13</f>
        <v>1740615.01</v>
      </c>
      <c r="AH12" s="159"/>
      <c r="AI12" s="159"/>
      <c r="AJ12" s="159"/>
      <c r="AK12" s="159"/>
      <c r="AL12" s="159"/>
      <c r="AM12" s="159"/>
      <c r="AN12" s="159"/>
      <c r="AO12" s="159"/>
      <c r="AP12" s="159"/>
      <c r="AQ12" s="159"/>
      <c r="AR12" s="159"/>
      <c r="AS12" s="159"/>
      <c r="AT12" s="159"/>
      <c r="AU12" s="160"/>
      <c r="AV12" s="160"/>
      <c r="AW12" s="160"/>
      <c r="AX12" s="160"/>
      <c r="AY12" s="158">
        <f t="shared" si="0"/>
        <v>145.59724048515267</v>
      </c>
    </row>
    <row r="13" spans="1:51" x14ac:dyDescent="0.3">
      <c r="A13" s="151"/>
      <c r="B13" s="140" t="s">
        <v>429</v>
      </c>
      <c r="C13" s="142"/>
      <c r="D13" s="142"/>
      <c r="E13" s="142"/>
      <c r="F13" s="142"/>
      <c r="G13" s="142"/>
      <c r="H13" s="142"/>
      <c r="I13" s="142"/>
      <c r="J13" s="142"/>
      <c r="K13" s="142"/>
      <c r="L13" s="142"/>
      <c r="M13" s="142"/>
      <c r="N13" s="152" t="s">
        <v>7</v>
      </c>
      <c r="O13" s="153"/>
      <c r="P13" s="153"/>
      <c r="Q13" s="153"/>
      <c r="R13" s="154" t="s">
        <v>719</v>
      </c>
      <c r="S13" s="154"/>
      <c r="T13" s="155" t="s">
        <v>6</v>
      </c>
      <c r="U13" s="156" t="s">
        <v>4</v>
      </c>
      <c r="V13" s="157" t="s">
        <v>1</v>
      </c>
      <c r="W13" s="157"/>
      <c r="X13" s="154" t="s">
        <v>5</v>
      </c>
      <c r="Y13" s="142"/>
      <c r="Z13" s="142"/>
      <c r="AA13" s="142"/>
      <c r="AB13" s="142"/>
      <c r="AC13" s="142"/>
      <c r="AD13" s="142"/>
      <c r="AE13" s="142"/>
      <c r="AF13" s="158">
        <f>AF14+AF16+AF18+AF20+AF22+AF24+AF26+AF28+AF30+AF32+AF34</f>
        <v>1195500</v>
      </c>
      <c r="AG13" s="158">
        <f>AG14+AG16+AG18+AG20+AG22+AG24+AG26+AG28+AG30+AG32+AG34</f>
        <v>1740615.01</v>
      </c>
      <c r="AH13" s="159"/>
      <c r="AI13" s="159"/>
      <c r="AJ13" s="159"/>
      <c r="AK13" s="159"/>
      <c r="AL13" s="159"/>
      <c r="AM13" s="159"/>
      <c r="AN13" s="159"/>
      <c r="AO13" s="159"/>
      <c r="AP13" s="159"/>
      <c r="AQ13" s="159"/>
      <c r="AR13" s="159"/>
      <c r="AS13" s="159"/>
      <c r="AT13" s="159"/>
      <c r="AU13" s="160"/>
      <c r="AV13" s="160"/>
      <c r="AW13" s="160"/>
      <c r="AX13" s="160"/>
      <c r="AY13" s="158">
        <f t="shared" si="0"/>
        <v>145.59724048515267</v>
      </c>
    </row>
    <row r="14" spans="1:51" ht="48" x14ac:dyDescent="0.3">
      <c r="A14" s="151"/>
      <c r="B14" s="140" t="s">
        <v>429</v>
      </c>
      <c r="C14" s="142"/>
      <c r="D14" s="142"/>
      <c r="E14" s="142"/>
      <c r="F14" s="142"/>
      <c r="G14" s="142"/>
      <c r="H14" s="142"/>
      <c r="I14" s="142"/>
      <c r="J14" s="142"/>
      <c r="K14" s="142"/>
      <c r="L14" s="142"/>
      <c r="M14" s="142"/>
      <c r="N14" s="152" t="s">
        <v>720</v>
      </c>
      <c r="O14" s="153"/>
      <c r="P14" s="153"/>
      <c r="Q14" s="153"/>
      <c r="R14" s="154" t="s">
        <v>719</v>
      </c>
      <c r="S14" s="154"/>
      <c r="T14" s="155" t="s">
        <v>647</v>
      </c>
      <c r="U14" s="156" t="s">
        <v>99</v>
      </c>
      <c r="V14" s="157" t="s">
        <v>1</v>
      </c>
      <c r="W14" s="157"/>
      <c r="X14" s="154" t="s">
        <v>0</v>
      </c>
      <c r="Y14" s="142"/>
      <c r="Z14" s="142"/>
      <c r="AA14" s="142"/>
      <c r="AB14" s="142"/>
      <c r="AC14" s="142"/>
      <c r="AD14" s="142"/>
      <c r="AE14" s="142"/>
      <c r="AF14" s="158">
        <f>AF15</f>
        <v>91200</v>
      </c>
      <c r="AG14" s="158">
        <f t="shared" ref="AG14" si="1">AG15</f>
        <v>77631.61</v>
      </c>
      <c r="AH14" s="159"/>
      <c r="AI14" s="159"/>
      <c r="AJ14" s="159"/>
      <c r="AK14" s="159"/>
      <c r="AL14" s="159"/>
      <c r="AM14" s="159"/>
      <c r="AN14" s="159"/>
      <c r="AO14" s="159"/>
      <c r="AP14" s="159"/>
      <c r="AQ14" s="159"/>
      <c r="AR14" s="159"/>
      <c r="AS14" s="159"/>
      <c r="AT14" s="159"/>
      <c r="AU14" s="160"/>
      <c r="AV14" s="160"/>
      <c r="AW14" s="160"/>
      <c r="AX14" s="160"/>
      <c r="AY14" s="158">
        <f t="shared" si="0"/>
        <v>85.122379385964905</v>
      </c>
    </row>
    <row r="15" spans="1:51" ht="63.75" x14ac:dyDescent="0.3">
      <c r="A15" s="151"/>
      <c r="B15" s="140" t="s">
        <v>429</v>
      </c>
      <c r="C15" s="141"/>
      <c r="D15" s="141"/>
      <c r="E15" s="141" t="s">
        <v>431</v>
      </c>
      <c r="F15" s="141" t="s">
        <v>432</v>
      </c>
      <c r="G15" s="141" t="s">
        <v>433</v>
      </c>
      <c r="H15" s="141" t="s">
        <v>434</v>
      </c>
      <c r="I15" s="141" t="s">
        <v>434</v>
      </c>
      <c r="J15" s="141"/>
      <c r="K15" s="161"/>
      <c r="L15" s="161"/>
      <c r="M15" s="141"/>
      <c r="N15" s="152" t="s">
        <v>721</v>
      </c>
      <c r="O15" s="152"/>
      <c r="P15" s="162"/>
      <c r="Q15" s="163"/>
      <c r="R15" s="154" t="s">
        <v>719</v>
      </c>
      <c r="S15" s="154"/>
      <c r="T15" s="155" t="s">
        <v>648</v>
      </c>
      <c r="U15" s="156" t="s">
        <v>99</v>
      </c>
      <c r="V15" s="157" t="s">
        <v>1</v>
      </c>
      <c r="W15" s="157"/>
      <c r="X15" s="154" t="s">
        <v>0</v>
      </c>
      <c r="Y15" s="141"/>
      <c r="Z15" s="164"/>
      <c r="AA15" s="165"/>
      <c r="AB15" s="158"/>
      <c r="AC15" s="158"/>
      <c r="AD15" s="158"/>
      <c r="AE15" s="158"/>
      <c r="AF15" s="158">
        <v>91200</v>
      </c>
      <c r="AG15" s="158">
        <v>77631.61</v>
      </c>
      <c r="AH15" s="160"/>
      <c r="AI15" s="160"/>
      <c r="AJ15" s="160"/>
      <c r="AK15" s="160"/>
      <c r="AL15" s="160"/>
      <c r="AM15" s="160"/>
      <c r="AN15" s="160"/>
      <c r="AO15" s="160"/>
      <c r="AP15" s="160"/>
      <c r="AQ15" s="160"/>
      <c r="AR15" s="160"/>
      <c r="AS15" s="160"/>
      <c r="AT15" s="160"/>
      <c r="AU15" s="160"/>
      <c r="AV15" s="160"/>
      <c r="AW15" s="160"/>
      <c r="AX15" s="160"/>
      <c r="AY15" s="158">
        <f t="shared" si="0"/>
        <v>85.122379385964905</v>
      </c>
    </row>
    <row r="16" spans="1:51" ht="63.75" x14ac:dyDescent="0.3">
      <c r="A16" s="151"/>
      <c r="B16" s="140" t="s">
        <v>435</v>
      </c>
      <c r="C16" s="141"/>
      <c r="D16" s="142" t="s">
        <v>436</v>
      </c>
      <c r="E16" s="142"/>
      <c r="F16" s="142"/>
      <c r="G16" s="142"/>
      <c r="H16" s="142"/>
      <c r="I16" s="142"/>
      <c r="J16" s="142"/>
      <c r="K16" s="142"/>
      <c r="L16" s="142"/>
      <c r="M16" s="142"/>
      <c r="N16" s="152" t="s">
        <v>722</v>
      </c>
      <c r="O16" s="153"/>
      <c r="P16" s="153"/>
      <c r="Q16" s="153"/>
      <c r="R16" s="154" t="s">
        <v>719</v>
      </c>
      <c r="S16" s="154"/>
      <c r="T16" s="155" t="s">
        <v>649</v>
      </c>
      <c r="U16" s="156" t="s">
        <v>99</v>
      </c>
      <c r="V16" s="157" t="s">
        <v>1</v>
      </c>
      <c r="W16" s="166"/>
      <c r="X16" s="154" t="s">
        <v>0</v>
      </c>
      <c r="Y16" s="142"/>
      <c r="Z16" s="142"/>
      <c r="AA16" s="142"/>
      <c r="AB16" s="142"/>
      <c r="AC16" s="142"/>
      <c r="AD16" s="142"/>
      <c r="AE16" s="142"/>
      <c r="AF16" s="158">
        <f>AF17</f>
        <v>320700</v>
      </c>
      <c r="AG16" s="158">
        <f t="shared" ref="AG16" si="2">AG17</f>
        <v>359021.55</v>
      </c>
      <c r="AH16" s="159"/>
      <c r="AI16" s="159"/>
      <c r="AJ16" s="159"/>
      <c r="AK16" s="159"/>
      <c r="AL16" s="159"/>
      <c r="AM16" s="159"/>
      <c r="AN16" s="159"/>
      <c r="AO16" s="159"/>
      <c r="AP16" s="159"/>
      <c r="AQ16" s="159"/>
      <c r="AR16" s="159"/>
      <c r="AS16" s="159"/>
      <c r="AT16" s="159"/>
      <c r="AU16" s="160"/>
      <c r="AV16" s="160"/>
      <c r="AW16" s="160"/>
      <c r="AX16" s="160"/>
      <c r="AY16" s="158">
        <f t="shared" si="0"/>
        <v>111.94934518241347</v>
      </c>
    </row>
    <row r="17" spans="1:51" ht="79.5" x14ac:dyDescent="0.3">
      <c r="A17" s="151"/>
      <c r="B17" s="140" t="s">
        <v>435</v>
      </c>
      <c r="C17" s="142"/>
      <c r="D17" s="142"/>
      <c r="E17" s="142"/>
      <c r="F17" s="142"/>
      <c r="G17" s="142"/>
      <c r="H17" s="142"/>
      <c r="I17" s="142"/>
      <c r="J17" s="142"/>
      <c r="K17" s="142"/>
      <c r="L17" s="142"/>
      <c r="M17" s="142"/>
      <c r="N17" s="152" t="s">
        <v>723</v>
      </c>
      <c r="O17" s="153"/>
      <c r="P17" s="153"/>
      <c r="Q17" s="153"/>
      <c r="R17" s="154" t="s">
        <v>719</v>
      </c>
      <c r="S17" s="154"/>
      <c r="T17" s="155" t="s">
        <v>650</v>
      </c>
      <c r="U17" s="156" t="s">
        <v>99</v>
      </c>
      <c r="V17" s="157" t="s">
        <v>1</v>
      </c>
      <c r="W17" s="157"/>
      <c r="X17" s="154" t="s">
        <v>0</v>
      </c>
      <c r="Y17" s="142"/>
      <c r="Z17" s="142"/>
      <c r="AA17" s="142"/>
      <c r="AB17" s="142"/>
      <c r="AC17" s="142"/>
      <c r="AD17" s="142"/>
      <c r="AE17" s="142"/>
      <c r="AF17" s="158">
        <v>320700</v>
      </c>
      <c r="AG17" s="158">
        <v>359021.55</v>
      </c>
      <c r="AH17" s="159"/>
      <c r="AI17" s="159"/>
      <c r="AJ17" s="159"/>
      <c r="AK17" s="159"/>
      <c r="AL17" s="159"/>
      <c r="AM17" s="159"/>
      <c r="AN17" s="159"/>
      <c r="AO17" s="159"/>
      <c r="AP17" s="159"/>
      <c r="AQ17" s="159"/>
      <c r="AR17" s="159"/>
      <c r="AS17" s="159"/>
      <c r="AT17" s="159"/>
      <c r="AU17" s="160"/>
      <c r="AV17" s="160"/>
      <c r="AW17" s="160"/>
      <c r="AX17" s="160"/>
      <c r="AY17" s="158">
        <f t="shared" si="0"/>
        <v>111.94934518241347</v>
      </c>
    </row>
    <row r="18" spans="1:51" ht="48" x14ac:dyDescent="0.3">
      <c r="A18" s="151"/>
      <c r="B18" s="140" t="s">
        <v>437</v>
      </c>
      <c r="C18" s="142"/>
      <c r="D18" s="142"/>
      <c r="E18" s="142"/>
      <c r="F18" s="142"/>
      <c r="G18" s="142"/>
      <c r="H18" s="142"/>
      <c r="I18" s="142"/>
      <c r="J18" s="142"/>
      <c r="K18" s="142"/>
      <c r="L18" s="142"/>
      <c r="M18" s="142"/>
      <c r="N18" s="152" t="s">
        <v>724</v>
      </c>
      <c r="O18" s="153"/>
      <c r="P18" s="153"/>
      <c r="Q18" s="153"/>
      <c r="R18" s="154" t="s">
        <v>719</v>
      </c>
      <c r="S18" s="154"/>
      <c r="T18" s="155" t="s">
        <v>651</v>
      </c>
      <c r="U18" s="156" t="s">
        <v>99</v>
      </c>
      <c r="V18" s="157" t="s">
        <v>1</v>
      </c>
      <c r="W18" s="157"/>
      <c r="X18" s="154" t="s">
        <v>0</v>
      </c>
      <c r="Y18" s="142"/>
      <c r="Z18" s="142"/>
      <c r="AA18" s="142"/>
      <c r="AB18" s="142"/>
      <c r="AC18" s="142"/>
      <c r="AD18" s="142"/>
      <c r="AE18" s="142"/>
      <c r="AF18" s="158">
        <f>AF19</f>
        <v>74600</v>
      </c>
      <c r="AG18" s="158">
        <f t="shared" ref="AG18" si="3">AG19</f>
        <v>66113.850000000006</v>
      </c>
      <c r="AH18" s="159"/>
      <c r="AI18" s="159"/>
      <c r="AJ18" s="159"/>
      <c r="AK18" s="159"/>
      <c r="AL18" s="159"/>
      <c r="AM18" s="159"/>
      <c r="AN18" s="159"/>
      <c r="AO18" s="159"/>
      <c r="AP18" s="159"/>
      <c r="AQ18" s="159"/>
      <c r="AR18" s="159"/>
      <c r="AS18" s="159"/>
      <c r="AT18" s="159"/>
      <c r="AU18" s="160"/>
      <c r="AV18" s="160"/>
      <c r="AW18" s="160"/>
      <c r="AX18" s="160"/>
      <c r="AY18" s="158">
        <f t="shared" si="0"/>
        <v>88.624463806970525</v>
      </c>
    </row>
    <row r="19" spans="1:51" ht="63.75" x14ac:dyDescent="0.3">
      <c r="A19" s="151"/>
      <c r="B19" s="140" t="s">
        <v>437</v>
      </c>
      <c r="C19" s="142"/>
      <c r="D19" s="142"/>
      <c r="E19" s="142"/>
      <c r="F19" s="142"/>
      <c r="G19" s="142"/>
      <c r="H19" s="142"/>
      <c r="I19" s="142"/>
      <c r="J19" s="142"/>
      <c r="K19" s="142"/>
      <c r="L19" s="142"/>
      <c r="M19" s="142"/>
      <c r="N19" s="152" t="s">
        <v>725</v>
      </c>
      <c r="O19" s="153"/>
      <c r="P19" s="153"/>
      <c r="Q19" s="153"/>
      <c r="R19" s="154" t="s">
        <v>719</v>
      </c>
      <c r="S19" s="154"/>
      <c r="T19" s="155" t="s">
        <v>652</v>
      </c>
      <c r="U19" s="156" t="s">
        <v>99</v>
      </c>
      <c r="V19" s="157" t="s">
        <v>1</v>
      </c>
      <c r="W19" s="157"/>
      <c r="X19" s="154" t="s">
        <v>0</v>
      </c>
      <c r="Y19" s="142"/>
      <c r="Z19" s="142"/>
      <c r="AA19" s="142"/>
      <c r="AB19" s="142"/>
      <c r="AC19" s="142"/>
      <c r="AD19" s="142"/>
      <c r="AE19" s="142"/>
      <c r="AF19" s="158">
        <v>74600</v>
      </c>
      <c r="AG19" s="158">
        <v>66113.850000000006</v>
      </c>
      <c r="AH19" s="159"/>
      <c r="AI19" s="159"/>
      <c r="AJ19" s="159"/>
      <c r="AK19" s="159"/>
      <c r="AL19" s="159"/>
      <c r="AM19" s="159"/>
      <c r="AN19" s="159"/>
      <c r="AO19" s="159"/>
      <c r="AP19" s="159"/>
      <c r="AQ19" s="159"/>
      <c r="AR19" s="159"/>
      <c r="AS19" s="159"/>
      <c r="AT19" s="159"/>
      <c r="AU19" s="160"/>
      <c r="AV19" s="160"/>
      <c r="AW19" s="160"/>
      <c r="AX19" s="160"/>
      <c r="AY19" s="158">
        <f t="shared" si="0"/>
        <v>88.624463806970525</v>
      </c>
    </row>
    <row r="20" spans="1:51" ht="48" x14ac:dyDescent="0.3">
      <c r="A20" s="151"/>
      <c r="B20" s="140" t="s">
        <v>438</v>
      </c>
      <c r="C20" s="142"/>
      <c r="D20" s="142"/>
      <c r="E20" s="142"/>
      <c r="F20" s="142"/>
      <c r="G20" s="142"/>
      <c r="H20" s="142"/>
      <c r="I20" s="142"/>
      <c r="J20" s="142"/>
      <c r="K20" s="142"/>
      <c r="L20" s="142"/>
      <c r="M20" s="142"/>
      <c r="N20" s="152" t="s">
        <v>726</v>
      </c>
      <c r="O20" s="153"/>
      <c r="P20" s="153"/>
      <c r="Q20" s="153"/>
      <c r="R20" s="154" t="s">
        <v>719</v>
      </c>
      <c r="S20" s="154"/>
      <c r="T20" s="155" t="s">
        <v>653</v>
      </c>
      <c r="U20" s="156" t="s">
        <v>99</v>
      </c>
      <c r="V20" s="157" t="s">
        <v>1</v>
      </c>
      <c r="W20" s="157"/>
      <c r="X20" s="154" t="s">
        <v>0</v>
      </c>
      <c r="Y20" s="142"/>
      <c r="Z20" s="142"/>
      <c r="AA20" s="142"/>
      <c r="AB20" s="142"/>
      <c r="AC20" s="142"/>
      <c r="AD20" s="142"/>
      <c r="AE20" s="142"/>
      <c r="AF20" s="158">
        <f>AF21</f>
        <v>68800</v>
      </c>
      <c r="AG20" s="158">
        <f t="shared" ref="AG20" si="4">AG21</f>
        <v>122340.31</v>
      </c>
      <c r="AH20" s="159"/>
      <c r="AI20" s="159"/>
      <c r="AJ20" s="159"/>
      <c r="AK20" s="159"/>
      <c r="AL20" s="159"/>
      <c r="AM20" s="159"/>
      <c r="AN20" s="159"/>
      <c r="AO20" s="159"/>
      <c r="AP20" s="159"/>
      <c r="AQ20" s="159"/>
      <c r="AR20" s="159"/>
      <c r="AS20" s="159"/>
      <c r="AT20" s="159"/>
      <c r="AU20" s="160"/>
      <c r="AV20" s="160"/>
      <c r="AW20" s="160"/>
      <c r="AX20" s="160"/>
      <c r="AY20" s="158">
        <f t="shared" si="0"/>
        <v>177.82021802325579</v>
      </c>
    </row>
    <row r="21" spans="1:51" ht="63.75" x14ac:dyDescent="0.3">
      <c r="A21" s="151"/>
      <c r="B21" s="140" t="s">
        <v>437</v>
      </c>
      <c r="C21" s="142"/>
      <c r="D21" s="142"/>
      <c r="E21" s="142"/>
      <c r="F21" s="142"/>
      <c r="G21" s="142"/>
      <c r="H21" s="142"/>
      <c r="I21" s="142"/>
      <c r="J21" s="142"/>
      <c r="K21" s="142"/>
      <c r="L21" s="142"/>
      <c r="M21" s="142"/>
      <c r="N21" s="152" t="s">
        <v>727</v>
      </c>
      <c r="O21" s="153"/>
      <c r="P21" s="153"/>
      <c r="Q21" s="153"/>
      <c r="R21" s="154" t="s">
        <v>719</v>
      </c>
      <c r="S21" s="154"/>
      <c r="T21" s="155" t="s">
        <v>654</v>
      </c>
      <c r="U21" s="156" t="s">
        <v>99</v>
      </c>
      <c r="V21" s="157" t="s">
        <v>1</v>
      </c>
      <c r="W21" s="157"/>
      <c r="X21" s="154" t="s">
        <v>0</v>
      </c>
      <c r="Y21" s="142"/>
      <c r="Z21" s="142"/>
      <c r="AA21" s="142"/>
      <c r="AB21" s="142"/>
      <c r="AC21" s="142"/>
      <c r="AD21" s="142"/>
      <c r="AE21" s="142"/>
      <c r="AF21" s="158">
        <v>68800</v>
      </c>
      <c r="AG21" s="158">
        <v>122340.31</v>
      </c>
      <c r="AH21" s="159"/>
      <c r="AI21" s="159"/>
      <c r="AJ21" s="159"/>
      <c r="AK21" s="159"/>
      <c r="AL21" s="159"/>
      <c r="AM21" s="159"/>
      <c r="AN21" s="159"/>
      <c r="AO21" s="159"/>
      <c r="AP21" s="159"/>
      <c r="AQ21" s="159"/>
      <c r="AR21" s="159"/>
      <c r="AS21" s="159"/>
      <c r="AT21" s="159"/>
      <c r="AU21" s="160"/>
      <c r="AV21" s="160"/>
      <c r="AW21" s="160"/>
      <c r="AX21" s="160"/>
      <c r="AY21" s="158">
        <f t="shared" si="0"/>
        <v>177.82021802325579</v>
      </c>
    </row>
    <row r="22" spans="1:51" ht="48" x14ac:dyDescent="0.3">
      <c r="A22" s="151"/>
      <c r="B22" s="140" t="s">
        <v>441</v>
      </c>
      <c r="C22" s="141"/>
      <c r="D22" s="141"/>
      <c r="E22" s="141" t="s">
        <v>431</v>
      </c>
      <c r="F22" s="141" t="s">
        <v>439</v>
      </c>
      <c r="G22" s="141" t="s">
        <v>440</v>
      </c>
      <c r="H22" s="141" t="s">
        <v>442</v>
      </c>
      <c r="I22" s="141" t="s">
        <v>443</v>
      </c>
      <c r="J22" s="141"/>
      <c r="K22" s="161"/>
      <c r="L22" s="161"/>
      <c r="M22" s="141"/>
      <c r="N22" s="152" t="s">
        <v>728</v>
      </c>
      <c r="O22" s="152"/>
      <c r="P22" s="162"/>
      <c r="Q22" s="163"/>
      <c r="R22" s="154" t="s">
        <v>719</v>
      </c>
      <c r="S22" s="154"/>
      <c r="T22" s="155" t="s">
        <v>655</v>
      </c>
      <c r="U22" s="156" t="s">
        <v>99</v>
      </c>
      <c r="V22" s="157" t="s">
        <v>1</v>
      </c>
      <c r="W22" s="157"/>
      <c r="X22" s="154" t="s">
        <v>0</v>
      </c>
      <c r="Y22" s="141"/>
      <c r="Z22" s="164"/>
      <c r="AA22" s="165"/>
      <c r="AB22" s="158"/>
      <c r="AC22" s="158"/>
      <c r="AD22" s="158"/>
      <c r="AE22" s="158"/>
      <c r="AF22" s="158">
        <f>AF23</f>
        <v>14400</v>
      </c>
      <c r="AG22" s="158">
        <f t="shared" ref="AG22" si="5">AG23</f>
        <v>6000</v>
      </c>
      <c r="AH22" s="160"/>
      <c r="AI22" s="160"/>
      <c r="AJ22" s="160"/>
      <c r="AK22" s="160"/>
      <c r="AL22" s="160"/>
      <c r="AM22" s="160"/>
      <c r="AN22" s="160"/>
      <c r="AO22" s="160"/>
      <c r="AP22" s="160"/>
      <c r="AQ22" s="160"/>
      <c r="AR22" s="160"/>
      <c r="AS22" s="160"/>
      <c r="AT22" s="160"/>
      <c r="AU22" s="160"/>
      <c r="AV22" s="160"/>
      <c r="AW22" s="160"/>
      <c r="AX22" s="160"/>
      <c r="AY22" s="158">
        <f t="shared" si="0"/>
        <v>41.666666666666671</v>
      </c>
    </row>
    <row r="23" spans="1:51" ht="63.75" x14ac:dyDescent="0.3">
      <c r="A23" s="151"/>
      <c r="B23" s="140" t="s">
        <v>437</v>
      </c>
      <c r="C23" s="141"/>
      <c r="D23" s="141"/>
      <c r="E23" s="141" t="s">
        <v>431</v>
      </c>
      <c r="F23" s="141" t="s">
        <v>439</v>
      </c>
      <c r="G23" s="141" t="s">
        <v>440</v>
      </c>
      <c r="H23" s="141" t="s">
        <v>442</v>
      </c>
      <c r="I23" s="141" t="s">
        <v>446</v>
      </c>
      <c r="J23" s="141"/>
      <c r="K23" s="161"/>
      <c r="L23" s="161"/>
      <c r="M23" s="141"/>
      <c r="N23" s="152" t="s">
        <v>729</v>
      </c>
      <c r="O23" s="152"/>
      <c r="P23" s="162"/>
      <c r="Q23" s="163"/>
      <c r="R23" s="154" t="s">
        <v>719</v>
      </c>
      <c r="S23" s="154"/>
      <c r="T23" s="155" t="s">
        <v>656</v>
      </c>
      <c r="U23" s="156" t="s">
        <v>99</v>
      </c>
      <c r="V23" s="157" t="s">
        <v>1</v>
      </c>
      <c r="W23" s="157"/>
      <c r="X23" s="154" t="s">
        <v>0</v>
      </c>
      <c r="Y23" s="141"/>
      <c r="Z23" s="164"/>
      <c r="AA23" s="165"/>
      <c r="AB23" s="158"/>
      <c r="AC23" s="158"/>
      <c r="AD23" s="158"/>
      <c r="AE23" s="158"/>
      <c r="AF23" s="158">
        <v>14400</v>
      </c>
      <c r="AG23" s="158">
        <v>6000</v>
      </c>
      <c r="AH23" s="160"/>
      <c r="AI23" s="160"/>
      <c r="AJ23" s="160"/>
      <c r="AK23" s="160"/>
      <c r="AL23" s="160"/>
      <c r="AM23" s="160"/>
      <c r="AN23" s="160"/>
      <c r="AO23" s="160"/>
      <c r="AP23" s="160"/>
      <c r="AQ23" s="160"/>
      <c r="AR23" s="160"/>
      <c r="AS23" s="160"/>
      <c r="AT23" s="160"/>
      <c r="AU23" s="160"/>
      <c r="AV23" s="160"/>
      <c r="AW23" s="160"/>
      <c r="AX23" s="160"/>
      <c r="AY23" s="158">
        <f t="shared" si="0"/>
        <v>41.666666666666671</v>
      </c>
    </row>
    <row r="24" spans="1:51" ht="48" x14ac:dyDescent="0.3">
      <c r="A24" s="151"/>
      <c r="B24" s="140" t="s">
        <v>429</v>
      </c>
      <c r="C24" s="142"/>
      <c r="D24" s="142"/>
      <c r="E24" s="142"/>
      <c r="F24" s="142"/>
      <c r="G24" s="142"/>
      <c r="H24" s="142"/>
      <c r="I24" s="142"/>
      <c r="J24" s="142"/>
      <c r="K24" s="142"/>
      <c r="L24" s="142"/>
      <c r="M24" s="142"/>
      <c r="N24" s="152" t="s">
        <v>730</v>
      </c>
      <c r="O24" s="153"/>
      <c r="P24" s="153"/>
      <c r="Q24" s="153"/>
      <c r="R24" s="154" t="s">
        <v>719</v>
      </c>
      <c r="S24" s="154"/>
      <c r="T24" s="155" t="s">
        <v>657</v>
      </c>
      <c r="U24" s="156" t="s">
        <v>99</v>
      </c>
      <c r="V24" s="157" t="s">
        <v>1</v>
      </c>
      <c r="W24" s="157"/>
      <c r="X24" s="154" t="s">
        <v>0</v>
      </c>
      <c r="Y24" s="142"/>
      <c r="Z24" s="142"/>
      <c r="AA24" s="142"/>
      <c r="AB24" s="142"/>
      <c r="AC24" s="142"/>
      <c r="AD24" s="142"/>
      <c r="AE24" s="142"/>
      <c r="AF24" s="158">
        <f>AF25</f>
        <v>37800</v>
      </c>
      <c r="AG24" s="158">
        <f t="shared" ref="AG24" si="6">AG25</f>
        <v>129951.08</v>
      </c>
      <c r="AH24" s="159"/>
      <c r="AI24" s="159"/>
      <c r="AJ24" s="159"/>
      <c r="AK24" s="159"/>
      <c r="AL24" s="159"/>
      <c r="AM24" s="159"/>
      <c r="AN24" s="159"/>
      <c r="AO24" s="159"/>
      <c r="AP24" s="159"/>
      <c r="AQ24" s="159"/>
      <c r="AR24" s="159"/>
      <c r="AS24" s="159"/>
      <c r="AT24" s="159"/>
      <c r="AU24" s="160"/>
      <c r="AV24" s="160"/>
      <c r="AW24" s="160"/>
      <c r="AX24" s="160"/>
      <c r="AY24" s="158">
        <f t="shared" si="0"/>
        <v>343.78592592592594</v>
      </c>
    </row>
    <row r="25" spans="1:51" ht="79.5" x14ac:dyDescent="0.3">
      <c r="A25" s="151"/>
      <c r="B25" s="140" t="s">
        <v>429</v>
      </c>
      <c r="C25" s="142"/>
      <c r="D25" s="142"/>
      <c r="E25" s="142"/>
      <c r="F25" s="142"/>
      <c r="G25" s="142"/>
      <c r="H25" s="142"/>
      <c r="I25" s="142"/>
      <c r="J25" s="142"/>
      <c r="K25" s="142"/>
      <c r="L25" s="142"/>
      <c r="M25" s="142"/>
      <c r="N25" s="152" t="s">
        <v>731</v>
      </c>
      <c r="O25" s="153"/>
      <c r="P25" s="153"/>
      <c r="Q25" s="153"/>
      <c r="R25" s="154" t="s">
        <v>719</v>
      </c>
      <c r="S25" s="154"/>
      <c r="T25" s="155" t="s">
        <v>658</v>
      </c>
      <c r="U25" s="156" t="s">
        <v>99</v>
      </c>
      <c r="V25" s="157" t="s">
        <v>1</v>
      </c>
      <c r="W25" s="157"/>
      <c r="X25" s="154" t="s">
        <v>0</v>
      </c>
      <c r="Y25" s="142"/>
      <c r="Z25" s="142"/>
      <c r="AA25" s="142"/>
      <c r="AB25" s="142"/>
      <c r="AC25" s="142"/>
      <c r="AD25" s="142"/>
      <c r="AE25" s="142"/>
      <c r="AF25" s="158">
        <v>37800</v>
      </c>
      <c r="AG25" s="158">
        <v>129951.08</v>
      </c>
      <c r="AH25" s="159"/>
      <c r="AI25" s="159"/>
      <c r="AJ25" s="159"/>
      <c r="AK25" s="159"/>
      <c r="AL25" s="159"/>
      <c r="AM25" s="159"/>
      <c r="AN25" s="159"/>
      <c r="AO25" s="159"/>
      <c r="AP25" s="159"/>
      <c r="AQ25" s="159"/>
      <c r="AR25" s="159"/>
      <c r="AS25" s="159"/>
      <c r="AT25" s="159"/>
      <c r="AU25" s="160"/>
      <c r="AV25" s="160"/>
      <c r="AW25" s="160"/>
      <c r="AX25" s="160"/>
      <c r="AY25" s="158">
        <f t="shared" si="0"/>
        <v>343.78592592592594</v>
      </c>
    </row>
    <row r="26" spans="1:51" ht="48" x14ac:dyDescent="0.3">
      <c r="A26" s="151"/>
      <c r="B26" s="140" t="s">
        <v>429</v>
      </c>
      <c r="C26" s="141"/>
      <c r="D26" s="141"/>
      <c r="E26" s="141" t="s">
        <v>431</v>
      </c>
      <c r="F26" s="141" t="s">
        <v>432</v>
      </c>
      <c r="G26" s="141" t="s">
        <v>433</v>
      </c>
      <c r="H26" s="141" t="s">
        <v>434</v>
      </c>
      <c r="I26" s="141" t="s">
        <v>434</v>
      </c>
      <c r="J26" s="141"/>
      <c r="K26" s="161"/>
      <c r="L26" s="161"/>
      <c r="M26" s="141"/>
      <c r="N26" s="152" t="s">
        <v>732</v>
      </c>
      <c r="O26" s="152"/>
      <c r="P26" s="162"/>
      <c r="Q26" s="163"/>
      <c r="R26" s="154" t="s">
        <v>719</v>
      </c>
      <c r="S26" s="154"/>
      <c r="T26" s="155" t="s">
        <v>659</v>
      </c>
      <c r="U26" s="156" t="s">
        <v>99</v>
      </c>
      <c r="V26" s="157" t="s">
        <v>1</v>
      </c>
      <c r="W26" s="157"/>
      <c r="X26" s="154" t="s">
        <v>0</v>
      </c>
      <c r="Y26" s="141"/>
      <c r="Z26" s="164"/>
      <c r="AA26" s="165"/>
      <c r="AB26" s="158"/>
      <c r="AC26" s="158"/>
      <c r="AD26" s="158"/>
      <c r="AE26" s="158"/>
      <c r="AF26" s="158">
        <f>AF27</f>
        <v>700</v>
      </c>
      <c r="AG26" s="158">
        <f t="shared" ref="AG26" si="7">AG27</f>
        <v>599.99</v>
      </c>
      <c r="AH26" s="160"/>
      <c r="AI26" s="160"/>
      <c r="AJ26" s="160"/>
      <c r="AK26" s="160"/>
      <c r="AL26" s="160"/>
      <c r="AM26" s="160"/>
      <c r="AN26" s="160"/>
      <c r="AO26" s="160"/>
      <c r="AP26" s="160"/>
      <c r="AQ26" s="160"/>
      <c r="AR26" s="160"/>
      <c r="AS26" s="160"/>
      <c r="AT26" s="160"/>
      <c r="AU26" s="160"/>
      <c r="AV26" s="160"/>
      <c r="AW26" s="160"/>
      <c r="AX26" s="160"/>
      <c r="AY26" s="158">
        <f t="shared" si="0"/>
        <v>85.712857142857146</v>
      </c>
    </row>
    <row r="27" spans="1:51" ht="79.5" x14ac:dyDescent="0.3">
      <c r="A27" s="151"/>
      <c r="B27" s="140" t="s">
        <v>447</v>
      </c>
      <c r="C27" s="141"/>
      <c r="D27" s="142" t="s">
        <v>448</v>
      </c>
      <c r="E27" s="142"/>
      <c r="F27" s="142"/>
      <c r="G27" s="142"/>
      <c r="H27" s="142"/>
      <c r="I27" s="142"/>
      <c r="J27" s="142"/>
      <c r="K27" s="142"/>
      <c r="L27" s="142"/>
      <c r="M27" s="142"/>
      <c r="N27" s="152" t="s">
        <v>733</v>
      </c>
      <c r="O27" s="153"/>
      <c r="P27" s="153"/>
      <c r="Q27" s="153"/>
      <c r="R27" s="154" t="s">
        <v>719</v>
      </c>
      <c r="S27" s="154"/>
      <c r="T27" s="155" t="s">
        <v>660</v>
      </c>
      <c r="U27" s="156" t="s">
        <v>99</v>
      </c>
      <c r="V27" s="157" t="s">
        <v>1</v>
      </c>
      <c r="W27" s="166"/>
      <c r="X27" s="154" t="s">
        <v>0</v>
      </c>
      <c r="Y27" s="142"/>
      <c r="Z27" s="142"/>
      <c r="AA27" s="142"/>
      <c r="AB27" s="142"/>
      <c r="AC27" s="142"/>
      <c r="AD27" s="142"/>
      <c r="AE27" s="142"/>
      <c r="AF27" s="158">
        <v>700</v>
      </c>
      <c r="AG27" s="158">
        <v>599.99</v>
      </c>
      <c r="AH27" s="159"/>
      <c r="AI27" s="159"/>
      <c r="AJ27" s="159"/>
      <c r="AK27" s="159"/>
      <c r="AL27" s="159"/>
      <c r="AM27" s="159"/>
      <c r="AN27" s="159"/>
      <c r="AO27" s="159"/>
      <c r="AP27" s="159"/>
      <c r="AQ27" s="159"/>
      <c r="AR27" s="159"/>
      <c r="AS27" s="159"/>
      <c r="AT27" s="159"/>
      <c r="AU27" s="160"/>
      <c r="AV27" s="160"/>
      <c r="AW27" s="160"/>
      <c r="AX27" s="160"/>
      <c r="AY27" s="158">
        <f t="shared" si="0"/>
        <v>85.712857142857146</v>
      </c>
    </row>
    <row r="28" spans="1:51" ht="48" x14ac:dyDescent="0.3">
      <c r="A28" s="151"/>
      <c r="B28" s="140" t="s">
        <v>447</v>
      </c>
      <c r="C28" s="142"/>
      <c r="D28" s="142"/>
      <c r="E28" s="142"/>
      <c r="F28" s="142"/>
      <c r="G28" s="142"/>
      <c r="H28" s="142"/>
      <c r="I28" s="142"/>
      <c r="J28" s="142"/>
      <c r="K28" s="142"/>
      <c r="L28" s="142"/>
      <c r="M28" s="142"/>
      <c r="N28" s="152" t="s">
        <v>734</v>
      </c>
      <c r="O28" s="153"/>
      <c r="P28" s="153"/>
      <c r="Q28" s="153"/>
      <c r="R28" s="154" t="s">
        <v>719</v>
      </c>
      <c r="S28" s="154"/>
      <c r="T28" s="155" t="s">
        <v>661</v>
      </c>
      <c r="U28" s="156" t="s">
        <v>99</v>
      </c>
      <c r="V28" s="157" t="s">
        <v>1</v>
      </c>
      <c r="W28" s="157"/>
      <c r="X28" s="154" t="s">
        <v>0</v>
      </c>
      <c r="Y28" s="142"/>
      <c r="Z28" s="142"/>
      <c r="AA28" s="142"/>
      <c r="AB28" s="142"/>
      <c r="AC28" s="142"/>
      <c r="AD28" s="142"/>
      <c r="AE28" s="142"/>
      <c r="AF28" s="158">
        <f>AF29</f>
        <v>16100</v>
      </c>
      <c r="AG28" s="158">
        <f t="shared" ref="AG28" si="8">AG29</f>
        <v>13144.84</v>
      </c>
      <c r="AH28" s="159"/>
      <c r="AI28" s="159"/>
      <c r="AJ28" s="159"/>
      <c r="AK28" s="159"/>
      <c r="AL28" s="159"/>
      <c r="AM28" s="159"/>
      <c r="AN28" s="159"/>
      <c r="AO28" s="159"/>
      <c r="AP28" s="159"/>
      <c r="AQ28" s="159"/>
      <c r="AR28" s="159"/>
      <c r="AS28" s="159"/>
      <c r="AT28" s="159"/>
      <c r="AU28" s="160"/>
      <c r="AV28" s="160"/>
      <c r="AW28" s="160"/>
      <c r="AX28" s="160"/>
      <c r="AY28" s="158"/>
    </row>
    <row r="29" spans="1:51" ht="63.75" x14ac:dyDescent="0.3">
      <c r="A29" s="151"/>
      <c r="B29" s="140" t="s">
        <v>447</v>
      </c>
      <c r="C29" s="142"/>
      <c r="D29" s="142"/>
      <c r="E29" s="142"/>
      <c r="F29" s="142"/>
      <c r="G29" s="142"/>
      <c r="H29" s="142"/>
      <c r="I29" s="142"/>
      <c r="J29" s="142"/>
      <c r="K29" s="142"/>
      <c r="L29" s="142"/>
      <c r="M29" s="142"/>
      <c r="N29" s="152" t="s">
        <v>735</v>
      </c>
      <c r="O29" s="153"/>
      <c r="P29" s="153"/>
      <c r="Q29" s="153"/>
      <c r="R29" s="154" t="s">
        <v>719</v>
      </c>
      <c r="S29" s="154"/>
      <c r="T29" s="155" t="s">
        <v>662</v>
      </c>
      <c r="U29" s="156" t="s">
        <v>99</v>
      </c>
      <c r="V29" s="157" t="s">
        <v>1</v>
      </c>
      <c r="W29" s="157"/>
      <c r="X29" s="154" t="s">
        <v>0</v>
      </c>
      <c r="Y29" s="142"/>
      <c r="Z29" s="142"/>
      <c r="AA29" s="142"/>
      <c r="AB29" s="142"/>
      <c r="AC29" s="142"/>
      <c r="AD29" s="142"/>
      <c r="AE29" s="142"/>
      <c r="AF29" s="158">
        <v>16100</v>
      </c>
      <c r="AG29" s="158">
        <v>13144.84</v>
      </c>
      <c r="AH29" s="159"/>
      <c r="AI29" s="159"/>
      <c r="AJ29" s="159"/>
      <c r="AK29" s="159"/>
      <c r="AL29" s="159"/>
      <c r="AM29" s="159"/>
      <c r="AN29" s="159"/>
      <c r="AO29" s="159"/>
      <c r="AP29" s="159"/>
      <c r="AQ29" s="159"/>
      <c r="AR29" s="159"/>
      <c r="AS29" s="159"/>
      <c r="AT29" s="159"/>
      <c r="AU29" s="160"/>
      <c r="AV29" s="160"/>
      <c r="AW29" s="160"/>
      <c r="AX29" s="160"/>
      <c r="AY29" s="158"/>
    </row>
    <row r="30" spans="1:51" ht="79.5" x14ac:dyDescent="0.3">
      <c r="A30" s="151"/>
      <c r="B30" s="140"/>
      <c r="C30" s="141"/>
      <c r="D30" s="141"/>
      <c r="E30" s="141"/>
      <c r="F30" s="141"/>
      <c r="G30" s="141"/>
      <c r="H30" s="141"/>
      <c r="I30" s="141"/>
      <c r="J30" s="141"/>
      <c r="K30" s="141"/>
      <c r="L30" s="141"/>
      <c r="M30" s="141"/>
      <c r="N30" s="152" t="s">
        <v>997</v>
      </c>
      <c r="O30" s="152"/>
      <c r="P30" s="152"/>
      <c r="Q30" s="152"/>
      <c r="R30" s="154">
        <v>5</v>
      </c>
      <c r="S30" s="154"/>
      <c r="T30" s="155" t="s">
        <v>998</v>
      </c>
      <c r="U30" s="156">
        <v>1</v>
      </c>
      <c r="V30" s="157">
        <v>0</v>
      </c>
      <c r="W30" s="157"/>
      <c r="X30" s="154">
        <v>140</v>
      </c>
      <c r="Y30" s="141"/>
      <c r="Z30" s="141"/>
      <c r="AA30" s="141"/>
      <c r="AB30" s="141"/>
      <c r="AC30" s="141"/>
      <c r="AD30" s="141"/>
      <c r="AE30" s="141"/>
      <c r="AF30" s="158">
        <f>AF31</f>
        <v>0</v>
      </c>
      <c r="AG30" s="158">
        <f>AG31</f>
        <v>1000</v>
      </c>
      <c r="AH30" s="160"/>
      <c r="AI30" s="160"/>
      <c r="AJ30" s="160"/>
      <c r="AK30" s="160"/>
      <c r="AL30" s="160"/>
      <c r="AM30" s="160"/>
      <c r="AN30" s="160"/>
      <c r="AO30" s="160"/>
      <c r="AP30" s="160"/>
      <c r="AQ30" s="160"/>
      <c r="AR30" s="160"/>
      <c r="AS30" s="160"/>
      <c r="AT30" s="160"/>
      <c r="AU30" s="160"/>
      <c r="AV30" s="160"/>
      <c r="AW30" s="160"/>
      <c r="AX30" s="160"/>
      <c r="AY30" s="158"/>
    </row>
    <row r="31" spans="1:51" ht="95.25" x14ac:dyDescent="0.3">
      <c r="A31" s="151"/>
      <c r="B31" s="140"/>
      <c r="C31" s="141"/>
      <c r="D31" s="141"/>
      <c r="E31" s="141"/>
      <c r="F31" s="141"/>
      <c r="G31" s="141"/>
      <c r="H31" s="141"/>
      <c r="I31" s="141"/>
      <c r="J31" s="141"/>
      <c r="K31" s="141"/>
      <c r="L31" s="141"/>
      <c r="M31" s="141"/>
      <c r="N31" s="152" t="s">
        <v>999</v>
      </c>
      <c r="O31" s="152"/>
      <c r="P31" s="152"/>
      <c r="Q31" s="152"/>
      <c r="R31" s="154">
        <v>5</v>
      </c>
      <c r="S31" s="154"/>
      <c r="T31" s="155" t="s">
        <v>1000</v>
      </c>
      <c r="U31" s="156">
        <v>1</v>
      </c>
      <c r="V31" s="157">
        <v>0</v>
      </c>
      <c r="W31" s="157"/>
      <c r="X31" s="154">
        <v>140</v>
      </c>
      <c r="Y31" s="141"/>
      <c r="Z31" s="141"/>
      <c r="AA31" s="141"/>
      <c r="AB31" s="141"/>
      <c r="AC31" s="141"/>
      <c r="AD31" s="141"/>
      <c r="AE31" s="141"/>
      <c r="AF31" s="158">
        <v>0</v>
      </c>
      <c r="AG31" s="158">
        <v>1000</v>
      </c>
      <c r="AH31" s="160"/>
      <c r="AI31" s="160"/>
      <c r="AJ31" s="160"/>
      <c r="AK31" s="160"/>
      <c r="AL31" s="160"/>
      <c r="AM31" s="160"/>
      <c r="AN31" s="160"/>
      <c r="AO31" s="160"/>
      <c r="AP31" s="160"/>
      <c r="AQ31" s="160"/>
      <c r="AR31" s="160"/>
      <c r="AS31" s="160"/>
      <c r="AT31" s="160"/>
      <c r="AU31" s="160"/>
      <c r="AV31" s="160"/>
      <c r="AW31" s="160"/>
      <c r="AX31" s="160"/>
      <c r="AY31" s="158"/>
    </row>
    <row r="32" spans="1:51" ht="48" x14ac:dyDescent="0.3">
      <c r="A32" s="151"/>
      <c r="B32" s="140" t="s">
        <v>447</v>
      </c>
      <c r="C32" s="142"/>
      <c r="D32" s="142"/>
      <c r="E32" s="142"/>
      <c r="F32" s="142"/>
      <c r="G32" s="142"/>
      <c r="H32" s="142"/>
      <c r="I32" s="142"/>
      <c r="J32" s="142"/>
      <c r="K32" s="142"/>
      <c r="L32" s="142"/>
      <c r="M32" s="142"/>
      <c r="N32" s="152" t="s">
        <v>736</v>
      </c>
      <c r="O32" s="153"/>
      <c r="P32" s="153"/>
      <c r="Q32" s="153"/>
      <c r="R32" s="154" t="s">
        <v>719</v>
      </c>
      <c r="S32" s="154"/>
      <c r="T32" s="155" t="s">
        <v>663</v>
      </c>
      <c r="U32" s="156" t="s">
        <v>99</v>
      </c>
      <c r="V32" s="157" t="s">
        <v>1</v>
      </c>
      <c r="W32" s="157"/>
      <c r="X32" s="154" t="s">
        <v>0</v>
      </c>
      <c r="Y32" s="142"/>
      <c r="Z32" s="142"/>
      <c r="AA32" s="142"/>
      <c r="AB32" s="142"/>
      <c r="AC32" s="142"/>
      <c r="AD32" s="142"/>
      <c r="AE32" s="142"/>
      <c r="AF32" s="158">
        <f>AF33</f>
        <v>16800</v>
      </c>
      <c r="AG32" s="158">
        <f>AG33</f>
        <v>193058.49</v>
      </c>
      <c r="AH32" s="159"/>
      <c r="AI32" s="159"/>
      <c r="AJ32" s="159"/>
      <c r="AK32" s="159"/>
      <c r="AL32" s="159"/>
      <c r="AM32" s="159"/>
      <c r="AN32" s="159"/>
      <c r="AO32" s="159"/>
      <c r="AP32" s="159"/>
      <c r="AQ32" s="159"/>
      <c r="AR32" s="159"/>
      <c r="AS32" s="159"/>
      <c r="AT32" s="159"/>
      <c r="AU32" s="160"/>
      <c r="AV32" s="160"/>
      <c r="AW32" s="160"/>
      <c r="AX32" s="160"/>
      <c r="AY32" s="158">
        <f t="shared" si="0"/>
        <v>1149.1576785714285</v>
      </c>
    </row>
    <row r="33" spans="1:51" ht="63.75" x14ac:dyDescent="0.3">
      <c r="A33" s="151"/>
      <c r="B33" s="140" t="s">
        <v>447</v>
      </c>
      <c r="C33" s="141"/>
      <c r="D33" s="141"/>
      <c r="E33" s="141" t="s">
        <v>431</v>
      </c>
      <c r="F33" s="141" t="s">
        <v>432</v>
      </c>
      <c r="G33" s="141" t="s">
        <v>433</v>
      </c>
      <c r="H33" s="141" t="s">
        <v>434</v>
      </c>
      <c r="I33" s="141" t="s">
        <v>434</v>
      </c>
      <c r="J33" s="141"/>
      <c r="K33" s="161"/>
      <c r="L33" s="161"/>
      <c r="M33" s="141"/>
      <c r="N33" s="152" t="s">
        <v>737</v>
      </c>
      <c r="O33" s="152"/>
      <c r="P33" s="162"/>
      <c r="Q33" s="163"/>
      <c r="R33" s="154" t="s">
        <v>719</v>
      </c>
      <c r="S33" s="154"/>
      <c r="T33" s="155" t="s">
        <v>664</v>
      </c>
      <c r="U33" s="156" t="s">
        <v>99</v>
      </c>
      <c r="V33" s="157" t="s">
        <v>1</v>
      </c>
      <c r="W33" s="157"/>
      <c r="X33" s="154" t="s">
        <v>0</v>
      </c>
      <c r="Y33" s="141"/>
      <c r="Z33" s="164"/>
      <c r="AA33" s="165"/>
      <c r="AB33" s="158"/>
      <c r="AC33" s="158"/>
      <c r="AD33" s="158"/>
      <c r="AE33" s="158"/>
      <c r="AF33" s="158">
        <v>16800</v>
      </c>
      <c r="AG33" s="158">
        <v>193058.49</v>
      </c>
      <c r="AH33" s="160"/>
      <c r="AI33" s="160"/>
      <c r="AJ33" s="160"/>
      <c r="AK33" s="160"/>
      <c r="AL33" s="160"/>
      <c r="AM33" s="160"/>
      <c r="AN33" s="160"/>
      <c r="AO33" s="160"/>
      <c r="AP33" s="160"/>
      <c r="AQ33" s="160"/>
      <c r="AR33" s="160"/>
      <c r="AS33" s="160"/>
      <c r="AT33" s="160"/>
      <c r="AU33" s="160"/>
      <c r="AV33" s="160"/>
      <c r="AW33" s="160"/>
      <c r="AX33" s="160"/>
      <c r="AY33" s="158">
        <f t="shared" si="0"/>
        <v>1149.1576785714285</v>
      </c>
    </row>
    <row r="34" spans="1:51" ht="48" x14ac:dyDescent="0.3">
      <c r="A34" s="151"/>
      <c r="B34" s="140" t="s">
        <v>452</v>
      </c>
      <c r="C34" s="141"/>
      <c r="D34" s="141"/>
      <c r="E34" s="141" t="s">
        <v>431</v>
      </c>
      <c r="F34" s="141" t="s">
        <v>450</v>
      </c>
      <c r="G34" s="141" t="s">
        <v>451</v>
      </c>
      <c r="H34" s="141" t="s">
        <v>453</v>
      </c>
      <c r="I34" s="141" t="s">
        <v>453</v>
      </c>
      <c r="J34" s="141"/>
      <c r="K34" s="161"/>
      <c r="L34" s="161"/>
      <c r="M34" s="141"/>
      <c r="N34" s="152" t="s">
        <v>738</v>
      </c>
      <c r="O34" s="152"/>
      <c r="P34" s="162"/>
      <c r="Q34" s="163"/>
      <c r="R34" s="154" t="s">
        <v>719</v>
      </c>
      <c r="S34" s="154"/>
      <c r="T34" s="155" t="s">
        <v>665</v>
      </c>
      <c r="U34" s="156" t="s">
        <v>99</v>
      </c>
      <c r="V34" s="157" t="s">
        <v>1</v>
      </c>
      <c r="W34" s="166"/>
      <c r="X34" s="154" t="s">
        <v>0</v>
      </c>
      <c r="Y34" s="141"/>
      <c r="Z34" s="164"/>
      <c r="AA34" s="165"/>
      <c r="AB34" s="158"/>
      <c r="AC34" s="158"/>
      <c r="AD34" s="158"/>
      <c r="AE34" s="158"/>
      <c r="AF34" s="158">
        <f>AF35</f>
        <v>554400</v>
      </c>
      <c r="AG34" s="158">
        <f>AG35</f>
        <v>771753.29</v>
      </c>
      <c r="AH34" s="160"/>
      <c r="AI34" s="160"/>
      <c r="AJ34" s="160"/>
      <c r="AK34" s="160"/>
      <c r="AL34" s="160"/>
      <c r="AM34" s="160"/>
      <c r="AN34" s="160"/>
      <c r="AO34" s="160"/>
      <c r="AP34" s="160"/>
      <c r="AQ34" s="160"/>
      <c r="AR34" s="160"/>
      <c r="AS34" s="160"/>
      <c r="AT34" s="160"/>
      <c r="AU34" s="160"/>
      <c r="AV34" s="160"/>
      <c r="AW34" s="160"/>
      <c r="AX34" s="160"/>
      <c r="AY34" s="158">
        <f t="shared" si="0"/>
        <v>139.20513888888891</v>
      </c>
    </row>
    <row r="35" spans="1:51" ht="63.75" x14ac:dyDescent="0.3">
      <c r="A35" s="151"/>
      <c r="B35" s="140" t="s">
        <v>449</v>
      </c>
      <c r="C35" s="141"/>
      <c r="D35" s="141"/>
      <c r="E35" s="141" t="s">
        <v>431</v>
      </c>
      <c r="F35" s="141" t="s">
        <v>450</v>
      </c>
      <c r="G35" s="141" t="s">
        <v>451</v>
      </c>
      <c r="H35" s="141" t="s">
        <v>454</v>
      </c>
      <c r="I35" s="141" t="s">
        <v>454</v>
      </c>
      <c r="J35" s="141"/>
      <c r="K35" s="161"/>
      <c r="L35" s="161"/>
      <c r="M35" s="141"/>
      <c r="N35" s="152" t="s">
        <v>739</v>
      </c>
      <c r="O35" s="152"/>
      <c r="P35" s="162"/>
      <c r="Q35" s="163"/>
      <c r="R35" s="154" t="s">
        <v>719</v>
      </c>
      <c r="S35" s="154"/>
      <c r="T35" s="155" t="s">
        <v>666</v>
      </c>
      <c r="U35" s="156" t="s">
        <v>99</v>
      </c>
      <c r="V35" s="157" t="s">
        <v>1</v>
      </c>
      <c r="W35" s="157"/>
      <c r="X35" s="154" t="s">
        <v>0</v>
      </c>
      <c r="Y35" s="141"/>
      <c r="Z35" s="164"/>
      <c r="AA35" s="165"/>
      <c r="AB35" s="158"/>
      <c r="AC35" s="158"/>
      <c r="AD35" s="158"/>
      <c r="AE35" s="158"/>
      <c r="AF35" s="158">
        <v>554400</v>
      </c>
      <c r="AG35" s="158">
        <v>771753.29</v>
      </c>
      <c r="AH35" s="160"/>
      <c r="AI35" s="160"/>
      <c r="AJ35" s="160"/>
      <c r="AK35" s="160"/>
      <c r="AL35" s="160"/>
      <c r="AM35" s="160"/>
      <c r="AN35" s="160"/>
      <c r="AO35" s="160"/>
      <c r="AP35" s="160"/>
      <c r="AQ35" s="160"/>
      <c r="AR35" s="160"/>
      <c r="AS35" s="160"/>
      <c r="AT35" s="160"/>
      <c r="AU35" s="160"/>
      <c r="AV35" s="160"/>
      <c r="AW35" s="160"/>
      <c r="AX35" s="160"/>
      <c r="AY35" s="158">
        <f t="shared" si="0"/>
        <v>139.20513888888891</v>
      </c>
    </row>
    <row r="36" spans="1:51" x14ac:dyDescent="0.3">
      <c r="A36" s="139">
        <v>2</v>
      </c>
      <c r="B36" s="140" t="s">
        <v>455</v>
      </c>
      <c r="C36" s="141"/>
      <c r="D36" s="142" t="s">
        <v>456</v>
      </c>
      <c r="E36" s="142"/>
      <c r="F36" s="142"/>
      <c r="G36" s="142"/>
      <c r="H36" s="142"/>
      <c r="I36" s="142"/>
      <c r="J36" s="142"/>
      <c r="K36" s="142"/>
      <c r="L36" s="142"/>
      <c r="M36" s="142"/>
      <c r="N36" s="143" t="s">
        <v>613</v>
      </c>
      <c r="O36" s="167"/>
      <c r="P36" s="167"/>
      <c r="Q36" s="167"/>
      <c r="R36" s="168" t="s">
        <v>625</v>
      </c>
      <c r="S36" s="168"/>
      <c r="T36" s="169"/>
      <c r="U36" s="169"/>
      <c r="V36" s="169"/>
      <c r="W36" s="169"/>
      <c r="X36" s="169"/>
      <c r="Y36" s="170"/>
      <c r="Z36" s="170"/>
      <c r="AA36" s="170"/>
      <c r="AB36" s="170"/>
      <c r="AC36" s="170"/>
      <c r="AD36" s="170"/>
      <c r="AE36" s="170"/>
      <c r="AF36" s="148">
        <f>AF37</f>
        <v>49240</v>
      </c>
      <c r="AG36" s="148">
        <f t="shared" ref="AG36:AG37" si="9">AG37</f>
        <v>34094.49</v>
      </c>
      <c r="AH36" s="171"/>
      <c r="AI36" s="171"/>
      <c r="AJ36" s="171"/>
      <c r="AK36" s="171"/>
      <c r="AL36" s="171"/>
      <c r="AM36" s="171"/>
      <c r="AN36" s="171"/>
      <c r="AO36" s="171"/>
      <c r="AP36" s="171"/>
      <c r="AQ36" s="171"/>
      <c r="AR36" s="171"/>
      <c r="AS36" s="171"/>
      <c r="AT36" s="171"/>
      <c r="AU36" s="172"/>
      <c r="AV36" s="172"/>
      <c r="AW36" s="172"/>
      <c r="AX36" s="172"/>
      <c r="AY36" s="148">
        <f t="shared" si="0"/>
        <v>69.24145004061738</v>
      </c>
    </row>
    <row r="37" spans="1:51" x14ac:dyDescent="0.3">
      <c r="A37" s="151"/>
      <c r="B37" s="140" t="s">
        <v>455</v>
      </c>
      <c r="C37" s="142"/>
      <c r="D37" s="142"/>
      <c r="E37" s="142"/>
      <c r="F37" s="142"/>
      <c r="G37" s="142"/>
      <c r="H37" s="142"/>
      <c r="I37" s="142"/>
      <c r="J37" s="142"/>
      <c r="K37" s="142"/>
      <c r="L37" s="142"/>
      <c r="M37" s="142"/>
      <c r="N37" s="152" t="s">
        <v>9</v>
      </c>
      <c r="O37" s="153"/>
      <c r="P37" s="153"/>
      <c r="Q37" s="153"/>
      <c r="R37" s="154" t="s">
        <v>625</v>
      </c>
      <c r="S37" s="154"/>
      <c r="T37" s="155" t="s">
        <v>8</v>
      </c>
      <c r="U37" s="156" t="s">
        <v>4</v>
      </c>
      <c r="V37" s="157" t="s">
        <v>1</v>
      </c>
      <c r="W37" s="157"/>
      <c r="X37" s="154" t="s">
        <v>5</v>
      </c>
      <c r="Y37" s="142"/>
      <c r="Z37" s="142"/>
      <c r="AA37" s="142"/>
      <c r="AB37" s="142"/>
      <c r="AC37" s="142"/>
      <c r="AD37" s="142"/>
      <c r="AE37" s="142"/>
      <c r="AF37" s="158">
        <f>AF38</f>
        <v>49240</v>
      </c>
      <c r="AG37" s="158">
        <f t="shared" si="9"/>
        <v>34094.49</v>
      </c>
      <c r="AH37" s="159"/>
      <c r="AI37" s="159"/>
      <c r="AJ37" s="159"/>
      <c r="AK37" s="159"/>
      <c r="AL37" s="159"/>
      <c r="AM37" s="159"/>
      <c r="AN37" s="159"/>
      <c r="AO37" s="159"/>
      <c r="AP37" s="159"/>
      <c r="AQ37" s="159"/>
      <c r="AR37" s="159"/>
      <c r="AS37" s="159"/>
      <c r="AT37" s="159"/>
      <c r="AU37" s="160"/>
      <c r="AV37" s="160"/>
      <c r="AW37" s="160"/>
      <c r="AX37" s="160"/>
      <c r="AY37" s="158">
        <f t="shared" si="0"/>
        <v>69.24145004061738</v>
      </c>
    </row>
    <row r="38" spans="1:51" x14ac:dyDescent="0.3">
      <c r="A38" s="151"/>
      <c r="B38" s="140" t="s">
        <v>455</v>
      </c>
      <c r="C38" s="142"/>
      <c r="D38" s="142"/>
      <c r="E38" s="142"/>
      <c r="F38" s="142"/>
      <c r="G38" s="142"/>
      <c r="H38" s="142"/>
      <c r="I38" s="142"/>
      <c r="J38" s="142"/>
      <c r="K38" s="142"/>
      <c r="L38" s="142"/>
      <c r="M38" s="142"/>
      <c r="N38" s="152" t="s">
        <v>7</v>
      </c>
      <c r="O38" s="153"/>
      <c r="P38" s="153"/>
      <c r="Q38" s="153"/>
      <c r="R38" s="154" t="s">
        <v>625</v>
      </c>
      <c r="S38" s="154"/>
      <c r="T38" s="155" t="s">
        <v>6</v>
      </c>
      <c r="U38" s="156" t="s">
        <v>4</v>
      </c>
      <c r="V38" s="157" t="s">
        <v>1</v>
      </c>
      <c r="W38" s="157"/>
      <c r="X38" s="154" t="s">
        <v>5</v>
      </c>
      <c r="Y38" s="142"/>
      <c r="Z38" s="142"/>
      <c r="AA38" s="142"/>
      <c r="AB38" s="142"/>
      <c r="AC38" s="142"/>
      <c r="AD38" s="142"/>
      <c r="AE38" s="142"/>
      <c r="AF38" s="158">
        <f>AF39+AF41+AF43+AF45+AF47</f>
        <v>49240</v>
      </c>
      <c r="AG38" s="158">
        <f>AG39+AG41+AG43+AG45+AG47</f>
        <v>34094.49</v>
      </c>
      <c r="AH38" s="159"/>
      <c r="AI38" s="159"/>
      <c r="AJ38" s="159"/>
      <c r="AK38" s="159"/>
      <c r="AL38" s="159"/>
      <c r="AM38" s="159"/>
      <c r="AN38" s="159"/>
      <c r="AO38" s="159"/>
      <c r="AP38" s="159"/>
      <c r="AQ38" s="159"/>
      <c r="AR38" s="159"/>
      <c r="AS38" s="159"/>
      <c r="AT38" s="159"/>
      <c r="AU38" s="160"/>
      <c r="AV38" s="160"/>
      <c r="AW38" s="160"/>
      <c r="AX38" s="160"/>
      <c r="AY38" s="158">
        <f t="shared" si="0"/>
        <v>69.24145004061738</v>
      </c>
    </row>
    <row r="39" spans="1:51" ht="48" x14ac:dyDescent="0.3">
      <c r="A39" s="151"/>
      <c r="B39" s="140" t="s">
        <v>455</v>
      </c>
      <c r="C39" s="141"/>
      <c r="D39" s="141"/>
      <c r="E39" s="141" t="s">
        <v>431</v>
      </c>
      <c r="F39" s="141" t="s">
        <v>432</v>
      </c>
      <c r="G39" s="141" t="s">
        <v>433</v>
      </c>
      <c r="H39" s="141" t="s">
        <v>434</v>
      </c>
      <c r="I39" s="141" t="s">
        <v>434</v>
      </c>
      <c r="J39" s="141"/>
      <c r="K39" s="161"/>
      <c r="L39" s="161"/>
      <c r="M39" s="141"/>
      <c r="N39" s="152" t="s">
        <v>720</v>
      </c>
      <c r="O39" s="152"/>
      <c r="P39" s="162"/>
      <c r="Q39" s="163"/>
      <c r="R39" s="154" t="s">
        <v>625</v>
      </c>
      <c r="S39" s="154"/>
      <c r="T39" s="155" t="s">
        <v>647</v>
      </c>
      <c r="U39" s="156" t="s">
        <v>99</v>
      </c>
      <c r="V39" s="157" t="s">
        <v>1</v>
      </c>
      <c r="W39" s="157"/>
      <c r="X39" s="154" t="s">
        <v>0</v>
      </c>
      <c r="Y39" s="141"/>
      <c r="Z39" s="164"/>
      <c r="AA39" s="165"/>
      <c r="AB39" s="158"/>
      <c r="AC39" s="158"/>
      <c r="AD39" s="158"/>
      <c r="AE39" s="158"/>
      <c r="AF39" s="158">
        <f>AF40</f>
        <v>6600</v>
      </c>
      <c r="AG39" s="158">
        <f t="shared" ref="AG39" si="10">AG40</f>
        <v>5768.74</v>
      </c>
      <c r="AH39" s="160"/>
      <c r="AI39" s="160"/>
      <c r="AJ39" s="160"/>
      <c r="AK39" s="160"/>
      <c r="AL39" s="160"/>
      <c r="AM39" s="160"/>
      <c r="AN39" s="160"/>
      <c r="AO39" s="160"/>
      <c r="AP39" s="160"/>
      <c r="AQ39" s="160"/>
      <c r="AR39" s="160"/>
      <c r="AS39" s="160"/>
      <c r="AT39" s="160"/>
      <c r="AU39" s="160"/>
      <c r="AV39" s="160"/>
      <c r="AW39" s="160"/>
      <c r="AX39" s="160"/>
      <c r="AY39" s="158">
        <f t="shared" si="0"/>
        <v>87.405151515151516</v>
      </c>
    </row>
    <row r="40" spans="1:51" ht="63.75" x14ac:dyDescent="0.3">
      <c r="A40" s="151"/>
      <c r="B40" s="140" t="s">
        <v>457</v>
      </c>
      <c r="C40" s="141"/>
      <c r="D40" s="142" t="s">
        <v>458</v>
      </c>
      <c r="E40" s="142"/>
      <c r="F40" s="142"/>
      <c r="G40" s="142"/>
      <c r="H40" s="142"/>
      <c r="I40" s="142"/>
      <c r="J40" s="142"/>
      <c r="K40" s="142"/>
      <c r="L40" s="142"/>
      <c r="M40" s="142"/>
      <c r="N40" s="152" t="s">
        <v>721</v>
      </c>
      <c r="O40" s="153"/>
      <c r="P40" s="153"/>
      <c r="Q40" s="153"/>
      <c r="R40" s="154" t="s">
        <v>625</v>
      </c>
      <c r="S40" s="154"/>
      <c r="T40" s="155" t="s">
        <v>648</v>
      </c>
      <c r="U40" s="156" t="s">
        <v>99</v>
      </c>
      <c r="V40" s="157" t="s">
        <v>1</v>
      </c>
      <c r="W40" s="157"/>
      <c r="X40" s="154" t="s">
        <v>0</v>
      </c>
      <c r="Y40" s="142"/>
      <c r="Z40" s="142"/>
      <c r="AA40" s="142"/>
      <c r="AB40" s="142"/>
      <c r="AC40" s="142"/>
      <c r="AD40" s="142"/>
      <c r="AE40" s="142"/>
      <c r="AF40" s="158">
        <v>6600</v>
      </c>
      <c r="AG40" s="158">
        <v>5768.74</v>
      </c>
      <c r="AH40" s="159"/>
      <c r="AI40" s="159"/>
      <c r="AJ40" s="159"/>
      <c r="AK40" s="159"/>
      <c r="AL40" s="159"/>
      <c r="AM40" s="159"/>
      <c r="AN40" s="159"/>
      <c r="AO40" s="159"/>
      <c r="AP40" s="159"/>
      <c r="AQ40" s="159"/>
      <c r="AR40" s="159"/>
      <c r="AS40" s="159"/>
      <c r="AT40" s="159"/>
      <c r="AU40" s="160"/>
      <c r="AV40" s="160"/>
      <c r="AW40" s="160"/>
      <c r="AX40" s="160"/>
      <c r="AY40" s="158">
        <f t="shared" si="0"/>
        <v>87.405151515151516</v>
      </c>
    </row>
    <row r="41" spans="1:51" ht="63.75" x14ac:dyDescent="0.3">
      <c r="A41" s="151"/>
      <c r="B41" s="140" t="s">
        <v>457</v>
      </c>
      <c r="C41" s="142"/>
      <c r="D41" s="142"/>
      <c r="E41" s="142"/>
      <c r="F41" s="142"/>
      <c r="G41" s="142"/>
      <c r="H41" s="142"/>
      <c r="I41" s="142"/>
      <c r="J41" s="142"/>
      <c r="K41" s="142"/>
      <c r="L41" s="142"/>
      <c r="M41" s="142"/>
      <c r="N41" s="152" t="s">
        <v>722</v>
      </c>
      <c r="O41" s="153"/>
      <c r="P41" s="153"/>
      <c r="Q41" s="153"/>
      <c r="R41" s="154" t="s">
        <v>625</v>
      </c>
      <c r="S41" s="154"/>
      <c r="T41" s="155" t="s">
        <v>649</v>
      </c>
      <c r="U41" s="156" t="s">
        <v>99</v>
      </c>
      <c r="V41" s="157" t="s">
        <v>1</v>
      </c>
      <c r="W41" s="157"/>
      <c r="X41" s="154" t="s">
        <v>0</v>
      </c>
      <c r="Y41" s="142"/>
      <c r="Z41" s="142"/>
      <c r="AA41" s="142"/>
      <c r="AB41" s="142"/>
      <c r="AC41" s="142"/>
      <c r="AD41" s="142"/>
      <c r="AE41" s="142"/>
      <c r="AF41" s="173">
        <f>AF42</f>
        <v>25500</v>
      </c>
      <c r="AG41" s="158">
        <f t="shared" ref="AG41" si="11">AG42</f>
        <v>21325.46</v>
      </c>
      <c r="AH41" s="159"/>
      <c r="AI41" s="159"/>
      <c r="AJ41" s="159"/>
      <c r="AK41" s="159"/>
      <c r="AL41" s="159"/>
      <c r="AM41" s="159"/>
      <c r="AN41" s="159"/>
      <c r="AO41" s="159"/>
      <c r="AP41" s="159"/>
      <c r="AQ41" s="159"/>
      <c r="AR41" s="159"/>
      <c r="AS41" s="159"/>
      <c r="AT41" s="159"/>
      <c r="AU41" s="160"/>
      <c r="AV41" s="160"/>
      <c r="AW41" s="160"/>
      <c r="AX41" s="160"/>
      <c r="AY41" s="158">
        <f t="shared" si="0"/>
        <v>83.629254901960778</v>
      </c>
    </row>
    <row r="42" spans="1:51" ht="79.5" x14ac:dyDescent="0.3">
      <c r="A42" s="151"/>
      <c r="B42" s="140" t="s">
        <v>459</v>
      </c>
      <c r="C42" s="142"/>
      <c r="D42" s="142"/>
      <c r="E42" s="142"/>
      <c r="F42" s="142"/>
      <c r="G42" s="142"/>
      <c r="H42" s="142"/>
      <c r="I42" s="142"/>
      <c r="J42" s="142"/>
      <c r="K42" s="142"/>
      <c r="L42" s="142"/>
      <c r="M42" s="142"/>
      <c r="N42" s="152" t="s">
        <v>723</v>
      </c>
      <c r="O42" s="153"/>
      <c r="P42" s="153"/>
      <c r="Q42" s="153"/>
      <c r="R42" s="154" t="s">
        <v>625</v>
      </c>
      <c r="S42" s="154"/>
      <c r="T42" s="155" t="s">
        <v>650</v>
      </c>
      <c r="U42" s="156" t="s">
        <v>99</v>
      </c>
      <c r="V42" s="157" t="s">
        <v>1</v>
      </c>
      <c r="W42" s="157"/>
      <c r="X42" s="154" t="s">
        <v>0</v>
      </c>
      <c r="Y42" s="142"/>
      <c r="Z42" s="142"/>
      <c r="AA42" s="142"/>
      <c r="AB42" s="142"/>
      <c r="AC42" s="142"/>
      <c r="AD42" s="142"/>
      <c r="AE42" s="142"/>
      <c r="AF42" s="158">
        <v>25500</v>
      </c>
      <c r="AG42" s="158">
        <v>21325.46</v>
      </c>
      <c r="AH42" s="159"/>
      <c r="AI42" s="159"/>
      <c r="AJ42" s="159"/>
      <c r="AK42" s="159"/>
      <c r="AL42" s="159"/>
      <c r="AM42" s="159"/>
      <c r="AN42" s="159"/>
      <c r="AO42" s="159"/>
      <c r="AP42" s="159"/>
      <c r="AQ42" s="159"/>
      <c r="AR42" s="159"/>
      <c r="AS42" s="159"/>
      <c r="AT42" s="159"/>
      <c r="AU42" s="160"/>
      <c r="AV42" s="160"/>
      <c r="AW42" s="160"/>
      <c r="AX42" s="160"/>
      <c r="AY42" s="158">
        <f t="shared" si="0"/>
        <v>83.629254901960778</v>
      </c>
    </row>
    <row r="43" spans="1:51" ht="48" x14ac:dyDescent="0.3">
      <c r="A43" s="151"/>
      <c r="B43" s="140" t="s">
        <v>437</v>
      </c>
      <c r="C43" s="142"/>
      <c r="D43" s="142"/>
      <c r="E43" s="142"/>
      <c r="F43" s="142"/>
      <c r="G43" s="142"/>
      <c r="H43" s="142"/>
      <c r="I43" s="142"/>
      <c r="J43" s="142"/>
      <c r="K43" s="142"/>
      <c r="L43" s="142"/>
      <c r="M43" s="142"/>
      <c r="N43" s="152" t="s">
        <v>724</v>
      </c>
      <c r="O43" s="153"/>
      <c r="P43" s="153"/>
      <c r="Q43" s="153"/>
      <c r="R43" s="154">
        <v>10</v>
      </c>
      <c r="S43" s="154"/>
      <c r="T43" s="155" t="s">
        <v>651</v>
      </c>
      <c r="U43" s="156" t="s">
        <v>99</v>
      </c>
      <c r="V43" s="157" t="s">
        <v>1</v>
      </c>
      <c r="W43" s="157"/>
      <c r="X43" s="154" t="s">
        <v>0</v>
      </c>
      <c r="Y43" s="142"/>
      <c r="Z43" s="142"/>
      <c r="AA43" s="142"/>
      <c r="AB43" s="142"/>
      <c r="AC43" s="142"/>
      <c r="AD43" s="142"/>
      <c r="AE43" s="142"/>
      <c r="AF43" s="173">
        <f>AF44</f>
        <v>1140</v>
      </c>
      <c r="AG43" s="158">
        <f t="shared" ref="AG43" si="12">AG44</f>
        <v>1000</v>
      </c>
      <c r="AH43" s="159"/>
      <c r="AI43" s="159"/>
      <c r="AJ43" s="159"/>
      <c r="AK43" s="159"/>
      <c r="AL43" s="159"/>
      <c r="AM43" s="159"/>
      <c r="AN43" s="159"/>
      <c r="AO43" s="159"/>
      <c r="AP43" s="159"/>
      <c r="AQ43" s="159"/>
      <c r="AR43" s="159"/>
      <c r="AS43" s="159"/>
      <c r="AT43" s="159"/>
      <c r="AU43" s="160"/>
      <c r="AV43" s="160"/>
      <c r="AW43" s="160"/>
      <c r="AX43" s="160"/>
      <c r="AY43" s="158">
        <f t="shared" si="0"/>
        <v>87.719298245614027</v>
      </c>
    </row>
    <row r="44" spans="1:51" ht="63.75" x14ac:dyDescent="0.3">
      <c r="A44" s="151"/>
      <c r="B44" s="140" t="s">
        <v>437</v>
      </c>
      <c r="C44" s="142"/>
      <c r="D44" s="142"/>
      <c r="E44" s="142"/>
      <c r="F44" s="142"/>
      <c r="G44" s="142"/>
      <c r="H44" s="142"/>
      <c r="I44" s="142"/>
      <c r="J44" s="142"/>
      <c r="K44" s="142"/>
      <c r="L44" s="142"/>
      <c r="M44" s="142"/>
      <c r="N44" s="152" t="s">
        <v>725</v>
      </c>
      <c r="O44" s="153"/>
      <c r="P44" s="153"/>
      <c r="Q44" s="153"/>
      <c r="R44" s="154">
        <v>10</v>
      </c>
      <c r="S44" s="154"/>
      <c r="T44" s="155" t="s">
        <v>652</v>
      </c>
      <c r="U44" s="156" t="s">
        <v>99</v>
      </c>
      <c r="V44" s="157" t="s">
        <v>1</v>
      </c>
      <c r="W44" s="157"/>
      <c r="X44" s="154" t="s">
        <v>0</v>
      </c>
      <c r="Y44" s="142"/>
      <c r="Z44" s="142"/>
      <c r="AA44" s="142"/>
      <c r="AB44" s="142"/>
      <c r="AC44" s="142"/>
      <c r="AD44" s="142"/>
      <c r="AE44" s="142"/>
      <c r="AF44" s="158">
        <v>1140</v>
      </c>
      <c r="AG44" s="158">
        <v>1000</v>
      </c>
      <c r="AH44" s="159"/>
      <c r="AI44" s="159"/>
      <c r="AJ44" s="159"/>
      <c r="AK44" s="159"/>
      <c r="AL44" s="159"/>
      <c r="AM44" s="159"/>
      <c r="AN44" s="159"/>
      <c r="AO44" s="159"/>
      <c r="AP44" s="159"/>
      <c r="AQ44" s="159"/>
      <c r="AR44" s="159"/>
      <c r="AS44" s="159"/>
      <c r="AT44" s="159"/>
      <c r="AU44" s="160"/>
      <c r="AV44" s="160"/>
      <c r="AW44" s="160"/>
      <c r="AX44" s="160"/>
      <c r="AY44" s="158">
        <f t="shared" si="0"/>
        <v>87.719298245614027</v>
      </c>
    </row>
    <row r="45" spans="1:51" ht="48" x14ac:dyDescent="0.3">
      <c r="A45" s="151"/>
      <c r="B45" s="140" t="s">
        <v>447</v>
      </c>
      <c r="C45" s="142"/>
      <c r="D45" s="142"/>
      <c r="E45" s="142"/>
      <c r="F45" s="142"/>
      <c r="G45" s="142"/>
      <c r="H45" s="142"/>
      <c r="I45" s="142"/>
      <c r="J45" s="142"/>
      <c r="K45" s="142"/>
      <c r="L45" s="142"/>
      <c r="M45" s="142"/>
      <c r="N45" s="152" t="s">
        <v>736</v>
      </c>
      <c r="O45" s="153"/>
      <c r="P45" s="153"/>
      <c r="Q45" s="153"/>
      <c r="R45" s="154">
        <v>10</v>
      </c>
      <c r="S45" s="154"/>
      <c r="T45" s="155" t="s">
        <v>663</v>
      </c>
      <c r="U45" s="156" t="s">
        <v>99</v>
      </c>
      <c r="V45" s="157" t="s">
        <v>1</v>
      </c>
      <c r="W45" s="157"/>
      <c r="X45" s="154" t="s">
        <v>0</v>
      </c>
      <c r="Y45" s="142"/>
      <c r="Z45" s="142"/>
      <c r="AA45" s="142"/>
      <c r="AB45" s="142"/>
      <c r="AC45" s="142"/>
      <c r="AD45" s="142"/>
      <c r="AE45" s="142"/>
      <c r="AF45" s="158">
        <f>AF46</f>
        <v>1000</v>
      </c>
      <c r="AG45" s="158">
        <f>AG46</f>
        <v>0</v>
      </c>
      <c r="AH45" s="159"/>
      <c r="AI45" s="159"/>
      <c r="AJ45" s="159"/>
      <c r="AK45" s="159"/>
      <c r="AL45" s="159"/>
      <c r="AM45" s="159"/>
      <c r="AN45" s="159"/>
      <c r="AO45" s="159"/>
      <c r="AP45" s="159"/>
      <c r="AQ45" s="159"/>
      <c r="AR45" s="159"/>
      <c r="AS45" s="159"/>
      <c r="AT45" s="159"/>
      <c r="AU45" s="160"/>
      <c r="AV45" s="160"/>
      <c r="AW45" s="160"/>
      <c r="AX45" s="160"/>
      <c r="AY45" s="158">
        <f t="shared" si="0"/>
        <v>0</v>
      </c>
    </row>
    <row r="46" spans="1:51" ht="63.75" x14ac:dyDescent="0.3">
      <c r="A46" s="151"/>
      <c r="B46" s="140" t="s">
        <v>447</v>
      </c>
      <c r="C46" s="141"/>
      <c r="D46" s="141"/>
      <c r="E46" s="141" t="s">
        <v>431</v>
      </c>
      <c r="F46" s="141" t="s">
        <v>432</v>
      </c>
      <c r="G46" s="141" t="s">
        <v>433</v>
      </c>
      <c r="H46" s="141" t="s">
        <v>434</v>
      </c>
      <c r="I46" s="141" t="s">
        <v>434</v>
      </c>
      <c r="J46" s="141"/>
      <c r="K46" s="161"/>
      <c r="L46" s="161"/>
      <c r="M46" s="141"/>
      <c r="N46" s="152" t="s">
        <v>737</v>
      </c>
      <c r="O46" s="152"/>
      <c r="P46" s="162"/>
      <c r="Q46" s="163"/>
      <c r="R46" s="154">
        <v>10</v>
      </c>
      <c r="S46" s="154"/>
      <c r="T46" s="155" t="s">
        <v>664</v>
      </c>
      <c r="U46" s="156" t="s">
        <v>99</v>
      </c>
      <c r="V46" s="157" t="s">
        <v>1</v>
      </c>
      <c r="W46" s="157"/>
      <c r="X46" s="154" t="s">
        <v>0</v>
      </c>
      <c r="Y46" s="141"/>
      <c r="Z46" s="164"/>
      <c r="AA46" s="165"/>
      <c r="AB46" s="158"/>
      <c r="AC46" s="158"/>
      <c r="AD46" s="158"/>
      <c r="AE46" s="158"/>
      <c r="AF46" s="158">
        <v>1000</v>
      </c>
      <c r="AG46" s="158">
        <v>0</v>
      </c>
      <c r="AH46" s="160"/>
      <c r="AI46" s="160"/>
      <c r="AJ46" s="160"/>
      <c r="AK46" s="160"/>
      <c r="AL46" s="160"/>
      <c r="AM46" s="160"/>
      <c r="AN46" s="160"/>
      <c r="AO46" s="160"/>
      <c r="AP46" s="160"/>
      <c r="AQ46" s="160"/>
      <c r="AR46" s="160"/>
      <c r="AS46" s="160"/>
      <c r="AT46" s="160"/>
      <c r="AU46" s="160"/>
      <c r="AV46" s="160"/>
      <c r="AW46" s="160"/>
      <c r="AX46" s="160"/>
      <c r="AY46" s="158">
        <f t="shared" si="0"/>
        <v>0</v>
      </c>
    </row>
    <row r="47" spans="1:51" ht="48" x14ac:dyDescent="0.3">
      <c r="A47" s="151"/>
      <c r="B47" s="140" t="s">
        <v>461</v>
      </c>
      <c r="C47" s="142"/>
      <c r="D47" s="142"/>
      <c r="E47" s="142"/>
      <c r="F47" s="142"/>
      <c r="G47" s="142"/>
      <c r="H47" s="142"/>
      <c r="I47" s="142"/>
      <c r="J47" s="142"/>
      <c r="K47" s="142"/>
      <c r="L47" s="142"/>
      <c r="M47" s="142"/>
      <c r="N47" s="152" t="s">
        <v>738</v>
      </c>
      <c r="O47" s="153"/>
      <c r="P47" s="153"/>
      <c r="Q47" s="153"/>
      <c r="R47" s="154" t="s">
        <v>625</v>
      </c>
      <c r="S47" s="154"/>
      <c r="T47" s="155" t="s">
        <v>665</v>
      </c>
      <c r="U47" s="156" t="s">
        <v>99</v>
      </c>
      <c r="V47" s="157" t="s">
        <v>1</v>
      </c>
      <c r="W47" s="157"/>
      <c r="X47" s="154" t="s">
        <v>0</v>
      </c>
      <c r="Y47" s="142"/>
      <c r="Z47" s="142"/>
      <c r="AA47" s="142"/>
      <c r="AB47" s="142"/>
      <c r="AC47" s="142"/>
      <c r="AD47" s="142"/>
      <c r="AE47" s="142"/>
      <c r="AF47" s="158">
        <f>AF48</f>
        <v>15000</v>
      </c>
      <c r="AG47" s="158">
        <f t="shared" ref="AG47" si="13">AG48</f>
        <v>6000.29</v>
      </c>
      <c r="AH47" s="159"/>
      <c r="AI47" s="159"/>
      <c r="AJ47" s="159"/>
      <c r="AK47" s="159"/>
      <c r="AL47" s="159"/>
      <c r="AM47" s="159"/>
      <c r="AN47" s="159"/>
      <c r="AO47" s="159"/>
      <c r="AP47" s="159"/>
      <c r="AQ47" s="159"/>
      <c r="AR47" s="159"/>
      <c r="AS47" s="159"/>
      <c r="AT47" s="159"/>
      <c r="AU47" s="160"/>
      <c r="AV47" s="160"/>
      <c r="AW47" s="160"/>
      <c r="AX47" s="160"/>
      <c r="AY47" s="158">
        <f t="shared" si="0"/>
        <v>40.001933333333334</v>
      </c>
    </row>
    <row r="48" spans="1:51" ht="63.75" x14ac:dyDescent="0.3">
      <c r="A48" s="151"/>
      <c r="B48" s="140" t="s">
        <v>461</v>
      </c>
      <c r="C48" s="141"/>
      <c r="D48" s="141"/>
      <c r="E48" s="141" t="s">
        <v>431</v>
      </c>
      <c r="F48" s="141" t="s">
        <v>432</v>
      </c>
      <c r="G48" s="141" t="s">
        <v>433</v>
      </c>
      <c r="H48" s="141" t="s">
        <v>434</v>
      </c>
      <c r="I48" s="141" t="s">
        <v>434</v>
      </c>
      <c r="J48" s="141"/>
      <c r="K48" s="161"/>
      <c r="L48" s="161"/>
      <c r="M48" s="141"/>
      <c r="N48" s="152" t="s">
        <v>739</v>
      </c>
      <c r="O48" s="152"/>
      <c r="P48" s="162"/>
      <c r="Q48" s="163"/>
      <c r="R48" s="154" t="s">
        <v>625</v>
      </c>
      <c r="S48" s="154"/>
      <c r="T48" s="155" t="s">
        <v>666</v>
      </c>
      <c r="U48" s="156" t="s">
        <v>99</v>
      </c>
      <c r="V48" s="157" t="s">
        <v>1</v>
      </c>
      <c r="W48" s="157"/>
      <c r="X48" s="154" t="s">
        <v>0</v>
      </c>
      <c r="Y48" s="141"/>
      <c r="Z48" s="164"/>
      <c r="AA48" s="165"/>
      <c r="AB48" s="158"/>
      <c r="AC48" s="158"/>
      <c r="AD48" s="158"/>
      <c r="AE48" s="158"/>
      <c r="AF48" s="158">
        <v>15000</v>
      </c>
      <c r="AG48" s="158">
        <v>6000.29</v>
      </c>
      <c r="AH48" s="160"/>
      <c r="AI48" s="160"/>
      <c r="AJ48" s="160"/>
      <c r="AK48" s="160"/>
      <c r="AL48" s="160"/>
      <c r="AM48" s="160"/>
      <c r="AN48" s="160"/>
      <c r="AO48" s="160"/>
      <c r="AP48" s="160"/>
      <c r="AQ48" s="160"/>
      <c r="AR48" s="160"/>
      <c r="AS48" s="160"/>
      <c r="AT48" s="160"/>
      <c r="AU48" s="160"/>
      <c r="AV48" s="160"/>
      <c r="AW48" s="160"/>
      <c r="AX48" s="160"/>
      <c r="AY48" s="158">
        <f t="shared" si="0"/>
        <v>40.001933333333334</v>
      </c>
    </row>
    <row r="49" spans="1:51" ht="32.25" x14ac:dyDescent="0.3">
      <c r="A49" s="139">
        <v>3</v>
      </c>
      <c r="B49" s="140" t="s">
        <v>476</v>
      </c>
      <c r="C49" s="142"/>
      <c r="D49" s="142"/>
      <c r="E49" s="142"/>
      <c r="F49" s="142"/>
      <c r="G49" s="142"/>
      <c r="H49" s="142"/>
      <c r="I49" s="142"/>
      <c r="J49" s="142"/>
      <c r="K49" s="142"/>
      <c r="L49" s="142"/>
      <c r="M49" s="142"/>
      <c r="N49" s="143" t="s">
        <v>743</v>
      </c>
      <c r="O49" s="167"/>
      <c r="P49" s="167"/>
      <c r="Q49" s="167"/>
      <c r="R49" s="168" t="s">
        <v>146</v>
      </c>
      <c r="S49" s="168"/>
      <c r="T49" s="169"/>
      <c r="U49" s="169"/>
      <c r="V49" s="169"/>
      <c r="W49" s="169"/>
      <c r="X49" s="169"/>
      <c r="Y49" s="170"/>
      <c r="Z49" s="170"/>
      <c r="AA49" s="170"/>
      <c r="AB49" s="170"/>
      <c r="AC49" s="170"/>
      <c r="AD49" s="170"/>
      <c r="AE49" s="170"/>
      <c r="AF49" s="148">
        <f>AF50</f>
        <v>2023148.5</v>
      </c>
      <c r="AG49" s="148">
        <f t="shared" ref="AG49" si="14">AG50</f>
        <v>2025437.8900000001</v>
      </c>
      <c r="AH49" s="171"/>
      <c r="AI49" s="171"/>
      <c r="AJ49" s="171"/>
      <c r="AK49" s="171"/>
      <c r="AL49" s="171"/>
      <c r="AM49" s="171"/>
      <c r="AN49" s="171"/>
      <c r="AO49" s="171"/>
      <c r="AP49" s="171"/>
      <c r="AQ49" s="171"/>
      <c r="AR49" s="171"/>
      <c r="AS49" s="171"/>
      <c r="AT49" s="171"/>
      <c r="AU49" s="172"/>
      <c r="AV49" s="172"/>
      <c r="AW49" s="172"/>
      <c r="AX49" s="172"/>
      <c r="AY49" s="158">
        <f t="shared" si="0"/>
        <v>100.11315976064041</v>
      </c>
    </row>
    <row r="50" spans="1:51" x14ac:dyDescent="0.3">
      <c r="A50" s="151"/>
      <c r="B50" s="140" t="s">
        <v>476</v>
      </c>
      <c r="C50" s="141"/>
      <c r="D50" s="141"/>
      <c r="E50" s="141" t="s">
        <v>431</v>
      </c>
      <c r="F50" s="141" t="s">
        <v>467</v>
      </c>
      <c r="G50" s="141" t="s">
        <v>474</v>
      </c>
      <c r="H50" s="141" t="s">
        <v>475</v>
      </c>
      <c r="I50" s="141" t="s">
        <v>477</v>
      </c>
      <c r="J50" s="141"/>
      <c r="K50" s="161"/>
      <c r="L50" s="161"/>
      <c r="M50" s="141"/>
      <c r="N50" s="152" t="s">
        <v>9</v>
      </c>
      <c r="O50" s="152"/>
      <c r="P50" s="162"/>
      <c r="Q50" s="163"/>
      <c r="R50" s="154" t="s">
        <v>146</v>
      </c>
      <c r="S50" s="154"/>
      <c r="T50" s="155" t="s">
        <v>8</v>
      </c>
      <c r="U50" s="156" t="s">
        <v>4</v>
      </c>
      <c r="V50" s="157" t="s">
        <v>1</v>
      </c>
      <c r="W50" s="157"/>
      <c r="X50" s="154" t="s">
        <v>5</v>
      </c>
      <c r="Y50" s="141"/>
      <c r="Z50" s="164"/>
      <c r="AA50" s="165"/>
      <c r="AB50" s="158"/>
      <c r="AC50" s="158"/>
      <c r="AD50" s="158"/>
      <c r="AE50" s="158"/>
      <c r="AF50" s="158">
        <f>AF51</f>
        <v>2023148.5</v>
      </c>
      <c r="AG50" s="158">
        <f>AG51</f>
        <v>2025437.8900000001</v>
      </c>
      <c r="AH50" s="160"/>
      <c r="AI50" s="160"/>
      <c r="AJ50" s="160"/>
      <c r="AK50" s="160"/>
      <c r="AL50" s="160"/>
      <c r="AM50" s="160"/>
      <c r="AN50" s="160"/>
      <c r="AO50" s="160"/>
      <c r="AP50" s="160"/>
      <c r="AQ50" s="160"/>
      <c r="AR50" s="160"/>
      <c r="AS50" s="160"/>
      <c r="AT50" s="160"/>
      <c r="AU50" s="160"/>
      <c r="AV50" s="160"/>
      <c r="AW50" s="160"/>
      <c r="AX50" s="160"/>
      <c r="AY50" s="158">
        <f t="shared" si="0"/>
        <v>100.11315976064041</v>
      </c>
    </row>
    <row r="51" spans="1:51" x14ac:dyDescent="0.3">
      <c r="A51" s="151"/>
      <c r="B51" s="140" t="s">
        <v>473</v>
      </c>
      <c r="C51" s="141"/>
      <c r="D51" s="141"/>
      <c r="E51" s="141" t="s">
        <v>431</v>
      </c>
      <c r="F51" s="141" t="s">
        <v>467</v>
      </c>
      <c r="G51" s="141" t="s">
        <v>474</v>
      </c>
      <c r="H51" s="141" t="s">
        <v>475</v>
      </c>
      <c r="I51" s="141" t="s">
        <v>478</v>
      </c>
      <c r="J51" s="141"/>
      <c r="K51" s="161"/>
      <c r="L51" s="161"/>
      <c r="M51" s="141"/>
      <c r="N51" s="152" t="s">
        <v>154</v>
      </c>
      <c r="O51" s="152"/>
      <c r="P51" s="162"/>
      <c r="Q51" s="163"/>
      <c r="R51" s="154" t="s">
        <v>146</v>
      </c>
      <c r="S51" s="154"/>
      <c r="T51" s="155" t="s">
        <v>153</v>
      </c>
      <c r="U51" s="156" t="s">
        <v>4</v>
      </c>
      <c r="V51" s="157" t="s">
        <v>1</v>
      </c>
      <c r="W51" s="157"/>
      <c r="X51" s="154" t="s">
        <v>5</v>
      </c>
      <c r="Y51" s="141"/>
      <c r="Z51" s="164"/>
      <c r="AA51" s="165"/>
      <c r="AB51" s="158"/>
      <c r="AC51" s="158"/>
      <c r="AD51" s="158"/>
      <c r="AE51" s="158"/>
      <c r="AF51" s="158">
        <f>AF52</f>
        <v>2023148.5</v>
      </c>
      <c r="AG51" s="158">
        <f>AG52</f>
        <v>2025437.8900000001</v>
      </c>
      <c r="AH51" s="160"/>
      <c r="AI51" s="160"/>
      <c r="AJ51" s="160"/>
      <c r="AK51" s="160"/>
      <c r="AL51" s="160"/>
      <c r="AM51" s="160"/>
      <c r="AN51" s="160"/>
      <c r="AO51" s="160"/>
      <c r="AP51" s="160"/>
      <c r="AQ51" s="160"/>
      <c r="AR51" s="160"/>
      <c r="AS51" s="160"/>
      <c r="AT51" s="160"/>
      <c r="AU51" s="160"/>
      <c r="AV51" s="160"/>
      <c r="AW51" s="160"/>
      <c r="AX51" s="160"/>
      <c r="AY51" s="158">
        <f t="shared" si="0"/>
        <v>100.11315976064041</v>
      </c>
    </row>
    <row r="52" spans="1:51" x14ac:dyDescent="0.3">
      <c r="A52" s="151"/>
      <c r="B52" s="140" t="s">
        <v>479</v>
      </c>
      <c r="C52" s="142"/>
      <c r="D52" s="142"/>
      <c r="E52" s="142"/>
      <c r="F52" s="142"/>
      <c r="G52" s="142"/>
      <c r="H52" s="142"/>
      <c r="I52" s="142"/>
      <c r="J52" s="142"/>
      <c r="K52" s="142"/>
      <c r="L52" s="142"/>
      <c r="M52" s="142"/>
      <c r="N52" s="152" t="s">
        <v>152</v>
      </c>
      <c r="O52" s="153"/>
      <c r="P52" s="153"/>
      <c r="Q52" s="153"/>
      <c r="R52" s="154" t="s">
        <v>146</v>
      </c>
      <c r="S52" s="154"/>
      <c r="T52" s="155" t="s">
        <v>151</v>
      </c>
      <c r="U52" s="156" t="s">
        <v>99</v>
      </c>
      <c r="V52" s="157" t="s">
        <v>1</v>
      </c>
      <c r="W52" s="157"/>
      <c r="X52" s="154" t="s">
        <v>23</v>
      </c>
      <c r="Y52" s="142"/>
      <c r="Z52" s="142"/>
      <c r="AA52" s="142"/>
      <c r="AB52" s="142"/>
      <c r="AC52" s="142"/>
      <c r="AD52" s="142"/>
      <c r="AE52" s="142"/>
      <c r="AF52" s="158">
        <f>AF53+AF54</f>
        <v>2023148.5</v>
      </c>
      <c r="AG52" s="158">
        <f>AG53+AG54</f>
        <v>2025437.8900000001</v>
      </c>
      <c r="AH52" s="159"/>
      <c r="AI52" s="159"/>
      <c r="AJ52" s="159"/>
      <c r="AK52" s="159"/>
      <c r="AL52" s="159"/>
      <c r="AM52" s="159"/>
      <c r="AN52" s="159"/>
      <c r="AO52" s="159"/>
      <c r="AP52" s="159"/>
      <c r="AQ52" s="159"/>
      <c r="AR52" s="159"/>
      <c r="AS52" s="159"/>
      <c r="AT52" s="159"/>
      <c r="AU52" s="160"/>
      <c r="AV52" s="160"/>
      <c r="AW52" s="160"/>
      <c r="AX52" s="160"/>
      <c r="AY52" s="158">
        <f t="shared" si="0"/>
        <v>100.11315976064041</v>
      </c>
    </row>
    <row r="53" spans="1:51" x14ac:dyDescent="0.3">
      <c r="A53" s="151"/>
      <c r="B53" s="140" t="s">
        <v>479</v>
      </c>
      <c r="C53" s="141"/>
      <c r="D53" s="141"/>
      <c r="E53" s="141" t="s">
        <v>431</v>
      </c>
      <c r="F53" s="141" t="s">
        <v>467</v>
      </c>
      <c r="G53" s="141" t="s">
        <v>480</v>
      </c>
      <c r="H53" s="141" t="s">
        <v>481</v>
      </c>
      <c r="I53" s="141" t="s">
        <v>481</v>
      </c>
      <c r="J53" s="141"/>
      <c r="K53" s="161"/>
      <c r="L53" s="161"/>
      <c r="M53" s="141"/>
      <c r="N53" s="152" t="s">
        <v>150</v>
      </c>
      <c r="O53" s="152"/>
      <c r="P53" s="162"/>
      <c r="Q53" s="163"/>
      <c r="R53" s="154" t="s">
        <v>146</v>
      </c>
      <c r="S53" s="154"/>
      <c r="T53" s="155" t="s">
        <v>149</v>
      </c>
      <c r="U53" s="156" t="s">
        <v>99</v>
      </c>
      <c r="V53" s="157" t="s">
        <v>1</v>
      </c>
      <c r="W53" s="157"/>
      <c r="X53" s="154" t="s">
        <v>23</v>
      </c>
      <c r="Y53" s="141"/>
      <c r="Z53" s="164"/>
      <c r="AA53" s="165"/>
      <c r="AB53" s="158"/>
      <c r="AC53" s="158"/>
      <c r="AD53" s="158"/>
      <c r="AE53" s="158"/>
      <c r="AF53" s="158">
        <v>195452.83</v>
      </c>
      <c r="AG53" s="158">
        <v>201524.87</v>
      </c>
      <c r="AH53" s="160"/>
      <c r="AI53" s="160"/>
      <c r="AJ53" s="160"/>
      <c r="AK53" s="160"/>
      <c r="AL53" s="160"/>
      <c r="AM53" s="160"/>
      <c r="AN53" s="160"/>
      <c r="AO53" s="160"/>
      <c r="AP53" s="160"/>
      <c r="AQ53" s="160"/>
      <c r="AR53" s="160"/>
      <c r="AS53" s="160"/>
      <c r="AT53" s="160"/>
      <c r="AU53" s="160"/>
      <c r="AV53" s="160"/>
      <c r="AW53" s="160"/>
      <c r="AX53" s="160"/>
      <c r="AY53" s="158"/>
    </row>
    <row r="54" spans="1:51" x14ac:dyDescent="0.3">
      <c r="A54" s="151"/>
      <c r="B54" s="140" t="s">
        <v>482</v>
      </c>
      <c r="C54" s="142"/>
      <c r="D54" s="142"/>
      <c r="E54" s="142"/>
      <c r="F54" s="142"/>
      <c r="G54" s="142"/>
      <c r="H54" s="142"/>
      <c r="I54" s="142"/>
      <c r="J54" s="142"/>
      <c r="K54" s="142"/>
      <c r="L54" s="142"/>
      <c r="M54" s="142"/>
      <c r="N54" s="152" t="s">
        <v>148</v>
      </c>
      <c r="O54" s="153"/>
      <c r="P54" s="153"/>
      <c r="Q54" s="153"/>
      <c r="R54" s="154" t="s">
        <v>146</v>
      </c>
      <c r="S54" s="154"/>
      <c r="T54" s="155" t="s">
        <v>147</v>
      </c>
      <c r="U54" s="156" t="s">
        <v>99</v>
      </c>
      <c r="V54" s="157" t="s">
        <v>1</v>
      </c>
      <c r="W54" s="157"/>
      <c r="X54" s="154" t="s">
        <v>23</v>
      </c>
      <c r="Y54" s="142"/>
      <c r="Z54" s="142"/>
      <c r="AA54" s="142"/>
      <c r="AB54" s="142"/>
      <c r="AC54" s="142"/>
      <c r="AD54" s="142"/>
      <c r="AE54" s="142"/>
      <c r="AF54" s="158">
        <f>AF55+AF56</f>
        <v>1827695.67</v>
      </c>
      <c r="AG54" s="158">
        <f>AG55+AG56</f>
        <v>1823913.02</v>
      </c>
      <c r="AH54" s="159"/>
      <c r="AI54" s="159"/>
      <c r="AJ54" s="159"/>
      <c r="AK54" s="159"/>
      <c r="AL54" s="159"/>
      <c r="AM54" s="159"/>
      <c r="AN54" s="159"/>
      <c r="AO54" s="159"/>
      <c r="AP54" s="159"/>
      <c r="AQ54" s="159"/>
      <c r="AR54" s="159"/>
      <c r="AS54" s="159"/>
      <c r="AT54" s="159"/>
      <c r="AU54" s="160"/>
      <c r="AV54" s="160"/>
      <c r="AW54" s="160"/>
      <c r="AX54" s="160"/>
      <c r="AY54" s="158">
        <f>AG54/AF54*100</f>
        <v>99.793037207337704</v>
      </c>
    </row>
    <row r="55" spans="1:51" x14ac:dyDescent="0.3">
      <c r="A55" s="151"/>
      <c r="B55" s="140" t="s">
        <v>482</v>
      </c>
      <c r="C55" s="142"/>
      <c r="D55" s="142"/>
      <c r="E55" s="142"/>
      <c r="F55" s="142"/>
      <c r="G55" s="142"/>
      <c r="H55" s="142"/>
      <c r="I55" s="142"/>
      <c r="J55" s="142"/>
      <c r="K55" s="142"/>
      <c r="L55" s="142"/>
      <c r="M55" s="142"/>
      <c r="N55" s="152" t="s">
        <v>444</v>
      </c>
      <c r="O55" s="153"/>
      <c r="P55" s="153"/>
      <c r="Q55" s="153"/>
      <c r="R55" s="154" t="s">
        <v>146</v>
      </c>
      <c r="S55" s="154"/>
      <c r="T55" s="155" t="s">
        <v>445</v>
      </c>
      <c r="U55" s="156" t="s">
        <v>99</v>
      </c>
      <c r="V55" s="157" t="s">
        <v>1</v>
      </c>
      <c r="W55" s="157"/>
      <c r="X55" s="154" t="s">
        <v>23</v>
      </c>
      <c r="Y55" s="142"/>
      <c r="Z55" s="142"/>
      <c r="AA55" s="142"/>
      <c r="AB55" s="142"/>
      <c r="AC55" s="142"/>
      <c r="AD55" s="142"/>
      <c r="AE55" s="142"/>
      <c r="AF55" s="158">
        <v>58820.14</v>
      </c>
      <c r="AG55" s="158">
        <v>55037.49</v>
      </c>
      <c r="AH55" s="159"/>
      <c r="AI55" s="159"/>
      <c r="AJ55" s="159"/>
      <c r="AK55" s="159"/>
      <c r="AL55" s="159"/>
      <c r="AM55" s="159"/>
      <c r="AN55" s="159"/>
      <c r="AO55" s="159"/>
      <c r="AP55" s="159"/>
      <c r="AQ55" s="159"/>
      <c r="AR55" s="159"/>
      <c r="AS55" s="159"/>
      <c r="AT55" s="159"/>
      <c r="AU55" s="160"/>
      <c r="AV55" s="160"/>
      <c r="AW55" s="160"/>
      <c r="AX55" s="160"/>
      <c r="AY55" s="158">
        <f>AG55/AF55*100</f>
        <v>93.569124452950973</v>
      </c>
    </row>
    <row r="56" spans="1:51" x14ac:dyDescent="0.3">
      <c r="A56" s="151"/>
      <c r="B56" s="140"/>
      <c r="C56" s="141"/>
      <c r="D56" s="141"/>
      <c r="E56" s="141"/>
      <c r="F56" s="141"/>
      <c r="G56" s="141"/>
      <c r="H56" s="141"/>
      <c r="I56" s="141"/>
      <c r="J56" s="141"/>
      <c r="K56" s="141"/>
      <c r="L56" s="141"/>
      <c r="M56" s="141"/>
      <c r="N56" s="152" t="s">
        <v>786</v>
      </c>
      <c r="O56" s="152"/>
      <c r="P56" s="152"/>
      <c r="Q56" s="152"/>
      <c r="R56" s="154">
        <v>48</v>
      </c>
      <c r="S56" s="154"/>
      <c r="T56" s="155" t="s">
        <v>787</v>
      </c>
      <c r="U56" s="156">
        <v>1</v>
      </c>
      <c r="V56" s="157">
        <v>0</v>
      </c>
      <c r="W56" s="157"/>
      <c r="X56" s="154">
        <v>120</v>
      </c>
      <c r="Y56" s="141"/>
      <c r="Z56" s="141"/>
      <c r="AA56" s="141"/>
      <c r="AB56" s="141"/>
      <c r="AC56" s="141"/>
      <c r="AD56" s="141"/>
      <c r="AE56" s="141"/>
      <c r="AF56" s="158">
        <v>1768875.53</v>
      </c>
      <c r="AG56" s="158">
        <v>1768875.53</v>
      </c>
      <c r="AH56" s="160"/>
      <c r="AI56" s="160"/>
      <c r="AJ56" s="160"/>
      <c r="AK56" s="160"/>
      <c r="AL56" s="160"/>
      <c r="AM56" s="160"/>
      <c r="AN56" s="160"/>
      <c r="AO56" s="160"/>
      <c r="AP56" s="160"/>
      <c r="AQ56" s="160"/>
      <c r="AR56" s="160"/>
      <c r="AS56" s="160"/>
      <c r="AT56" s="160"/>
      <c r="AU56" s="160"/>
      <c r="AV56" s="160"/>
      <c r="AW56" s="160"/>
      <c r="AX56" s="160"/>
      <c r="AY56" s="158">
        <f>AG56/AF56*100</f>
        <v>100</v>
      </c>
    </row>
    <row r="57" spans="1:51" x14ac:dyDescent="0.3">
      <c r="A57" s="139">
        <v>4</v>
      </c>
      <c r="B57" s="174"/>
      <c r="C57" s="175"/>
      <c r="D57" s="175"/>
      <c r="E57" s="175"/>
      <c r="F57" s="175"/>
      <c r="G57" s="175"/>
      <c r="H57" s="175"/>
      <c r="I57" s="175"/>
      <c r="J57" s="175"/>
      <c r="K57" s="175"/>
      <c r="L57" s="175"/>
      <c r="M57" s="175"/>
      <c r="N57" s="143" t="s">
        <v>1034</v>
      </c>
      <c r="O57" s="143"/>
      <c r="P57" s="143"/>
      <c r="Q57" s="143"/>
      <c r="R57" s="168">
        <v>76</v>
      </c>
      <c r="S57" s="168"/>
      <c r="T57" s="176"/>
      <c r="U57" s="177"/>
      <c r="V57" s="177"/>
      <c r="W57" s="177"/>
      <c r="X57" s="178"/>
      <c r="Y57" s="175"/>
      <c r="Z57" s="175"/>
      <c r="AA57" s="175"/>
      <c r="AB57" s="175"/>
      <c r="AC57" s="175"/>
      <c r="AD57" s="175"/>
      <c r="AE57" s="175"/>
      <c r="AF57" s="148">
        <f t="shared" ref="AF57:AG60" si="15">AF58</f>
        <v>0</v>
      </c>
      <c r="AG57" s="148">
        <f t="shared" si="15"/>
        <v>19466</v>
      </c>
      <c r="AH57" s="172"/>
      <c r="AI57" s="172"/>
      <c r="AJ57" s="172"/>
      <c r="AK57" s="172"/>
      <c r="AL57" s="172"/>
      <c r="AM57" s="172"/>
      <c r="AN57" s="172"/>
      <c r="AO57" s="172"/>
      <c r="AP57" s="172"/>
      <c r="AQ57" s="172"/>
      <c r="AR57" s="172"/>
      <c r="AS57" s="172"/>
      <c r="AT57" s="172"/>
      <c r="AU57" s="172"/>
      <c r="AV57" s="172"/>
      <c r="AW57" s="172"/>
      <c r="AX57" s="172"/>
      <c r="AY57" s="148"/>
    </row>
    <row r="58" spans="1:51" x14ac:dyDescent="0.3">
      <c r="A58" s="139"/>
      <c r="B58" s="174"/>
      <c r="C58" s="175"/>
      <c r="D58" s="175"/>
      <c r="E58" s="175"/>
      <c r="F58" s="175"/>
      <c r="G58" s="175"/>
      <c r="H58" s="175"/>
      <c r="I58" s="175"/>
      <c r="J58" s="175"/>
      <c r="K58" s="175"/>
      <c r="L58" s="175"/>
      <c r="M58" s="175"/>
      <c r="N58" s="152" t="s">
        <v>9</v>
      </c>
      <c r="O58" s="152"/>
      <c r="P58" s="162"/>
      <c r="Q58" s="163"/>
      <c r="R58" s="154" t="s">
        <v>104</v>
      </c>
      <c r="S58" s="154"/>
      <c r="T58" s="155" t="s">
        <v>8</v>
      </c>
      <c r="U58" s="156" t="s">
        <v>4</v>
      </c>
      <c r="V58" s="157" t="s">
        <v>1</v>
      </c>
      <c r="W58" s="157"/>
      <c r="X58" s="154" t="s">
        <v>5</v>
      </c>
      <c r="Y58" s="175"/>
      <c r="Z58" s="175"/>
      <c r="AA58" s="175"/>
      <c r="AB58" s="175"/>
      <c r="AC58" s="175"/>
      <c r="AD58" s="175"/>
      <c r="AE58" s="175"/>
      <c r="AF58" s="158">
        <f t="shared" si="15"/>
        <v>0</v>
      </c>
      <c r="AG58" s="158">
        <f t="shared" si="15"/>
        <v>19466</v>
      </c>
      <c r="AH58" s="172"/>
      <c r="AI58" s="172"/>
      <c r="AJ58" s="172"/>
      <c r="AK58" s="172"/>
      <c r="AL58" s="172"/>
      <c r="AM58" s="172"/>
      <c r="AN58" s="172"/>
      <c r="AO58" s="172"/>
      <c r="AP58" s="172"/>
      <c r="AQ58" s="172"/>
      <c r="AR58" s="172"/>
      <c r="AS58" s="172"/>
      <c r="AT58" s="172"/>
      <c r="AU58" s="172"/>
      <c r="AV58" s="172"/>
      <c r="AW58" s="172"/>
      <c r="AX58" s="172"/>
      <c r="AY58" s="148"/>
    </row>
    <row r="59" spans="1:51" x14ac:dyDescent="0.3">
      <c r="A59" s="151"/>
      <c r="B59" s="140"/>
      <c r="C59" s="141"/>
      <c r="D59" s="141"/>
      <c r="E59" s="141"/>
      <c r="F59" s="141"/>
      <c r="G59" s="141"/>
      <c r="H59" s="141"/>
      <c r="I59" s="141"/>
      <c r="J59" s="141"/>
      <c r="K59" s="141"/>
      <c r="L59" s="141"/>
      <c r="M59" s="141"/>
      <c r="N59" s="152" t="s">
        <v>7</v>
      </c>
      <c r="O59" s="152"/>
      <c r="P59" s="152"/>
      <c r="Q59" s="152"/>
      <c r="R59" s="154">
        <v>76</v>
      </c>
      <c r="S59" s="154"/>
      <c r="T59" s="155" t="s">
        <v>1035</v>
      </c>
      <c r="U59" s="156">
        <v>0</v>
      </c>
      <c r="V59" s="157">
        <v>0</v>
      </c>
      <c r="W59" s="157"/>
      <c r="X59" s="154">
        <v>0</v>
      </c>
      <c r="Y59" s="141"/>
      <c r="Z59" s="141"/>
      <c r="AA59" s="141"/>
      <c r="AB59" s="141"/>
      <c r="AC59" s="141"/>
      <c r="AD59" s="141"/>
      <c r="AE59" s="141"/>
      <c r="AF59" s="158">
        <f t="shared" si="15"/>
        <v>0</v>
      </c>
      <c r="AG59" s="158">
        <f t="shared" si="15"/>
        <v>19466</v>
      </c>
      <c r="AH59" s="160"/>
      <c r="AI59" s="160"/>
      <c r="AJ59" s="160"/>
      <c r="AK59" s="160"/>
      <c r="AL59" s="160"/>
      <c r="AM59" s="160"/>
      <c r="AN59" s="160"/>
      <c r="AO59" s="160"/>
      <c r="AP59" s="160"/>
      <c r="AQ59" s="160"/>
      <c r="AR59" s="160"/>
      <c r="AS59" s="160"/>
      <c r="AT59" s="160"/>
      <c r="AU59" s="160"/>
      <c r="AV59" s="160"/>
      <c r="AW59" s="160"/>
      <c r="AX59" s="160"/>
      <c r="AY59" s="158"/>
    </row>
    <row r="60" spans="1:51" x14ac:dyDescent="0.3">
      <c r="A60" s="151"/>
      <c r="B60" s="140"/>
      <c r="C60" s="141"/>
      <c r="D60" s="141"/>
      <c r="E60" s="141"/>
      <c r="F60" s="141"/>
      <c r="G60" s="141"/>
      <c r="H60" s="141"/>
      <c r="I60" s="141"/>
      <c r="J60" s="141"/>
      <c r="K60" s="141"/>
      <c r="L60" s="141"/>
      <c r="M60" s="141"/>
      <c r="N60" s="152" t="s">
        <v>710</v>
      </c>
      <c r="O60" s="152"/>
      <c r="P60" s="152"/>
      <c r="Q60" s="152"/>
      <c r="R60" s="154">
        <v>76</v>
      </c>
      <c r="S60" s="154"/>
      <c r="T60" s="155" t="s">
        <v>674</v>
      </c>
      <c r="U60" s="156">
        <v>1</v>
      </c>
      <c r="V60" s="157">
        <v>0</v>
      </c>
      <c r="W60" s="157"/>
      <c r="X60" s="154">
        <v>140</v>
      </c>
      <c r="Y60" s="141"/>
      <c r="Z60" s="141"/>
      <c r="AA60" s="141"/>
      <c r="AB60" s="141"/>
      <c r="AC60" s="141"/>
      <c r="AD60" s="141"/>
      <c r="AE60" s="141"/>
      <c r="AF60" s="158">
        <f t="shared" si="15"/>
        <v>0</v>
      </c>
      <c r="AG60" s="158">
        <f t="shared" si="15"/>
        <v>19466</v>
      </c>
      <c r="AH60" s="160"/>
      <c r="AI60" s="160"/>
      <c r="AJ60" s="160"/>
      <c r="AK60" s="160"/>
      <c r="AL60" s="160"/>
      <c r="AM60" s="160"/>
      <c r="AN60" s="160"/>
      <c r="AO60" s="160"/>
      <c r="AP60" s="160"/>
      <c r="AQ60" s="160"/>
      <c r="AR60" s="160"/>
      <c r="AS60" s="160"/>
      <c r="AT60" s="160"/>
      <c r="AU60" s="160"/>
      <c r="AV60" s="160"/>
      <c r="AW60" s="160"/>
      <c r="AX60" s="160"/>
      <c r="AY60" s="158"/>
    </row>
    <row r="61" spans="1:51" ht="126.75" x14ac:dyDescent="0.3">
      <c r="A61" s="151"/>
      <c r="B61" s="140"/>
      <c r="C61" s="141"/>
      <c r="D61" s="141"/>
      <c r="E61" s="141"/>
      <c r="F61" s="141"/>
      <c r="G61" s="141"/>
      <c r="H61" s="141"/>
      <c r="I61" s="141"/>
      <c r="J61" s="141"/>
      <c r="K61" s="141"/>
      <c r="L61" s="141"/>
      <c r="M61" s="141"/>
      <c r="N61" s="152" t="s">
        <v>1036</v>
      </c>
      <c r="O61" s="152"/>
      <c r="P61" s="152"/>
      <c r="Q61" s="152"/>
      <c r="R61" s="154">
        <v>76</v>
      </c>
      <c r="S61" s="154"/>
      <c r="T61" s="155" t="s">
        <v>675</v>
      </c>
      <c r="U61" s="156">
        <v>1</v>
      </c>
      <c r="V61" s="157">
        <v>0</v>
      </c>
      <c r="W61" s="157"/>
      <c r="X61" s="154">
        <v>140</v>
      </c>
      <c r="Y61" s="141"/>
      <c r="Z61" s="141"/>
      <c r="AA61" s="141"/>
      <c r="AB61" s="141"/>
      <c r="AC61" s="141"/>
      <c r="AD61" s="141"/>
      <c r="AE61" s="141"/>
      <c r="AF61" s="158">
        <v>0</v>
      </c>
      <c r="AG61" s="158">
        <v>19466</v>
      </c>
      <c r="AH61" s="160"/>
      <c r="AI61" s="160"/>
      <c r="AJ61" s="160"/>
      <c r="AK61" s="160"/>
      <c r="AL61" s="160"/>
      <c r="AM61" s="160"/>
      <c r="AN61" s="160"/>
      <c r="AO61" s="160"/>
      <c r="AP61" s="160"/>
      <c r="AQ61" s="160"/>
      <c r="AR61" s="160"/>
      <c r="AS61" s="160"/>
      <c r="AT61" s="160"/>
      <c r="AU61" s="160"/>
      <c r="AV61" s="160"/>
      <c r="AW61" s="160"/>
      <c r="AX61" s="160"/>
      <c r="AY61" s="158"/>
    </row>
    <row r="62" spans="1:51" x14ac:dyDescent="0.3">
      <c r="A62" s="139">
        <v>5</v>
      </c>
      <c r="B62" s="140" t="s">
        <v>498</v>
      </c>
      <c r="C62" s="142"/>
      <c r="D62" s="142"/>
      <c r="E62" s="142"/>
      <c r="F62" s="142"/>
      <c r="G62" s="142"/>
      <c r="H62" s="142"/>
      <c r="I62" s="142"/>
      <c r="J62" s="142"/>
      <c r="K62" s="142"/>
      <c r="L62" s="142"/>
      <c r="M62" s="142"/>
      <c r="N62" s="143" t="s">
        <v>744</v>
      </c>
      <c r="O62" s="167"/>
      <c r="P62" s="167"/>
      <c r="Q62" s="167"/>
      <c r="R62" s="168" t="s">
        <v>104</v>
      </c>
      <c r="S62" s="168"/>
      <c r="T62" s="169"/>
      <c r="U62" s="169"/>
      <c r="V62" s="169"/>
      <c r="W62" s="169"/>
      <c r="X62" s="169"/>
      <c r="Y62" s="170"/>
      <c r="Z62" s="170"/>
      <c r="AA62" s="170"/>
      <c r="AB62" s="170"/>
      <c r="AC62" s="170"/>
      <c r="AD62" s="170"/>
      <c r="AE62" s="170"/>
      <c r="AF62" s="148">
        <f>AF63</f>
        <v>271768520</v>
      </c>
      <c r="AG62" s="148">
        <f t="shared" ref="AG62" si="16">AG63</f>
        <v>278784680.24000001</v>
      </c>
      <c r="AH62" s="171"/>
      <c r="AI62" s="171"/>
      <c r="AJ62" s="171"/>
      <c r="AK62" s="171"/>
      <c r="AL62" s="171"/>
      <c r="AM62" s="171"/>
      <c r="AN62" s="171"/>
      <c r="AO62" s="171"/>
      <c r="AP62" s="171"/>
      <c r="AQ62" s="171"/>
      <c r="AR62" s="171"/>
      <c r="AS62" s="171"/>
      <c r="AT62" s="171"/>
      <c r="AU62" s="172"/>
      <c r="AV62" s="172"/>
      <c r="AW62" s="172"/>
      <c r="AX62" s="172"/>
      <c r="AY62" s="148">
        <f t="shared" ref="AY62:AY97" si="17">AG62/AF62*100</f>
        <v>102.58166775165867</v>
      </c>
    </row>
    <row r="63" spans="1:51" x14ac:dyDescent="0.3">
      <c r="A63" s="151"/>
      <c r="B63" s="140" t="s">
        <v>498</v>
      </c>
      <c r="C63" s="141"/>
      <c r="D63" s="141"/>
      <c r="E63" s="141" t="s">
        <v>431</v>
      </c>
      <c r="F63" s="141" t="s">
        <v>499</v>
      </c>
      <c r="G63" s="141" t="s">
        <v>500</v>
      </c>
      <c r="H63" s="141" t="s">
        <v>501</v>
      </c>
      <c r="I63" s="141" t="s">
        <v>502</v>
      </c>
      <c r="J63" s="141"/>
      <c r="K63" s="161"/>
      <c r="L63" s="161"/>
      <c r="M63" s="141"/>
      <c r="N63" s="152" t="s">
        <v>9</v>
      </c>
      <c r="O63" s="152"/>
      <c r="P63" s="162"/>
      <c r="Q63" s="163"/>
      <c r="R63" s="154" t="s">
        <v>104</v>
      </c>
      <c r="S63" s="154"/>
      <c r="T63" s="155" t="s">
        <v>8</v>
      </c>
      <c r="U63" s="156" t="s">
        <v>4</v>
      </c>
      <c r="V63" s="157" t="s">
        <v>1</v>
      </c>
      <c r="W63" s="157"/>
      <c r="X63" s="154" t="s">
        <v>5</v>
      </c>
      <c r="Y63" s="141"/>
      <c r="Z63" s="164"/>
      <c r="AA63" s="165"/>
      <c r="AB63" s="158"/>
      <c r="AC63" s="158"/>
      <c r="AD63" s="158"/>
      <c r="AE63" s="158"/>
      <c r="AF63" s="158">
        <f>AF64+AF73+AF83+AF95+AF98</f>
        <v>271768520</v>
      </c>
      <c r="AG63" s="158">
        <f>AG64+AG73+AG83+AG95+AG98</f>
        <v>278784680.24000001</v>
      </c>
      <c r="AH63" s="160"/>
      <c r="AI63" s="160"/>
      <c r="AJ63" s="160"/>
      <c r="AK63" s="160"/>
      <c r="AL63" s="160"/>
      <c r="AM63" s="160"/>
      <c r="AN63" s="160"/>
      <c r="AO63" s="160"/>
      <c r="AP63" s="160"/>
      <c r="AQ63" s="160"/>
      <c r="AR63" s="160"/>
      <c r="AS63" s="160"/>
      <c r="AT63" s="160"/>
      <c r="AU63" s="160"/>
      <c r="AV63" s="160"/>
      <c r="AW63" s="160"/>
      <c r="AX63" s="160"/>
      <c r="AY63" s="158">
        <f t="shared" si="17"/>
        <v>102.58166775165867</v>
      </c>
    </row>
    <row r="64" spans="1:51" x14ac:dyDescent="0.3">
      <c r="A64" s="151"/>
      <c r="B64" s="140" t="s">
        <v>503</v>
      </c>
      <c r="C64" s="142"/>
      <c r="D64" s="142"/>
      <c r="E64" s="142"/>
      <c r="F64" s="142"/>
      <c r="G64" s="142"/>
      <c r="H64" s="142"/>
      <c r="I64" s="142"/>
      <c r="J64" s="142"/>
      <c r="K64" s="142"/>
      <c r="L64" s="142"/>
      <c r="M64" s="142"/>
      <c r="N64" s="152" t="s">
        <v>132</v>
      </c>
      <c r="O64" s="153"/>
      <c r="P64" s="153"/>
      <c r="Q64" s="153"/>
      <c r="R64" s="154" t="s">
        <v>104</v>
      </c>
      <c r="S64" s="154"/>
      <c r="T64" s="155" t="s">
        <v>131</v>
      </c>
      <c r="U64" s="156" t="s">
        <v>4</v>
      </c>
      <c r="V64" s="157" t="s">
        <v>1</v>
      </c>
      <c r="W64" s="157"/>
      <c r="X64" s="154" t="s">
        <v>5</v>
      </c>
      <c r="Y64" s="142"/>
      <c r="Z64" s="142"/>
      <c r="AA64" s="142"/>
      <c r="AB64" s="142"/>
      <c r="AC64" s="142"/>
      <c r="AD64" s="142"/>
      <c r="AE64" s="142"/>
      <c r="AF64" s="158">
        <f>AF65</f>
        <v>245286720</v>
      </c>
      <c r="AG64" s="158">
        <f t="shared" ref="AG64" si="18">AG65</f>
        <v>252045019.01000002</v>
      </c>
      <c r="AH64" s="159"/>
      <c r="AI64" s="159"/>
      <c r="AJ64" s="159"/>
      <c r="AK64" s="159"/>
      <c r="AL64" s="159"/>
      <c r="AM64" s="159"/>
      <c r="AN64" s="159"/>
      <c r="AO64" s="159"/>
      <c r="AP64" s="159"/>
      <c r="AQ64" s="159"/>
      <c r="AR64" s="159"/>
      <c r="AS64" s="159"/>
      <c r="AT64" s="159"/>
      <c r="AU64" s="160"/>
      <c r="AV64" s="160"/>
      <c r="AW64" s="160"/>
      <c r="AX64" s="160"/>
      <c r="AY64" s="158">
        <f t="shared" si="17"/>
        <v>102.75526494463296</v>
      </c>
    </row>
    <row r="65" spans="1:51" x14ac:dyDescent="0.3">
      <c r="A65" s="151"/>
      <c r="B65" s="140" t="s">
        <v>503</v>
      </c>
      <c r="C65" s="141"/>
      <c r="D65" s="141"/>
      <c r="E65" s="141" t="s">
        <v>431</v>
      </c>
      <c r="F65" s="141" t="s">
        <v>499</v>
      </c>
      <c r="G65" s="141" t="s">
        <v>500</v>
      </c>
      <c r="H65" s="141" t="s">
        <v>504</v>
      </c>
      <c r="I65" s="141" t="s">
        <v>505</v>
      </c>
      <c r="J65" s="141"/>
      <c r="K65" s="161"/>
      <c r="L65" s="161"/>
      <c r="M65" s="141"/>
      <c r="N65" s="152" t="s">
        <v>130</v>
      </c>
      <c r="O65" s="152"/>
      <c r="P65" s="162"/>
      <c r="Q65" s="163"/>
      <c r="R65" s="154" t="s">
        <v>104</v>
      </c>
      <c r="S65" s="154"/>
      <c r="T65" s="155" t="s">
        <v>129</v>
      </c>
      <c r="U65" s="156" t="s">
        <v>99</v>
      </c>
      <c r="V65" s="157" t="s">
        <v>1</v>
      </c>
      <c r="W65" s="157"/>
      <c r="X65" s="154" t="s">
        <v>98</v>
      </c>
      <c r="Y65" s="141"/>
      <c r="Z65" s="164"/>
      <c r="AA65" s="165"/>
      <c r="AB65" s="158"/>
      <c r="AC65" s="158"/>
      <c r="AD65" s="158"/>
      <c r="AE65" s="158"/>
      <c r="AF65" s="158">
        <f>SUM(AF66,AF67,AF68,AF69,AF70,AF71,AF72)</f>
        <v>245286720</v>
      </c>
      <c r="AG65" s="158">
        <f>SUM(AG66,AG67,AG68,AG69,AG70,AG71,AG72)</f>
        <v>252045019.01000002</v>
      </c>
      <c r="AH65" s="160"/>
      <c r="AI65" s="160"/>
      <c r="AJ65" s="160"/>
      <c r="AK65" s="160"/>
      <c r="AL65" s="160"/>
      <c r="AM65" s="160"/>
      <c r="AN65" s="160"/>
      <c r="AO65" s="160"/>
      <c r="AP65" s="160"/>
      <c r="AQ65" s="160"/>
      <c r="AR65" s="160"/>
      <c r="AS65" s="160"/>
      <c r="AT65" s="160"/>
      <c r="AU65" s="160"/>
      <c r="AV65" s="160"/>
      <c r="AW65" s="160"/>
      <c r="AX65" s="160"/>
      <c r="AY65" s="158">
        <f t="shared" si="17"/>
        <v>102.75526494463296</v>
      </c>
    </row>
    <row r="66" spans="1:51" ht="63.75" x14ac:dyDescent="0.3">
      <c r="A66" s="151"/>
      <c r="B66" s="140" t="s">
        <v>497</v>
      </c>
      <c r="C66" s="142"/>
      <c r="D66" s="142"/>
      <c r="E66" s="142"/>
      <c r="F66" s="142"/>
      <c r="G66" s="142"/>
      <c r="H66" s="142"/>
      <c r="I66" s="142"/>
      <c r="J66" s="142"/>
      <c r="K66" s="142"/>
      <c r="L66" s="142"/>
      <c r="M66" s="142"/>
      <c r="N66" s="152" t="s">
        <v>462</v>
      </c>
      <c r="O66" s="153"/>
      <c r="P66" s="153"/>
      <c r="Q66" s="153"/>
      <c r="R66" s="154" t="s">
        <v>104</v>
      </c>
      <c r="S66" s="154"/>
      <c r="T66" s="155" t="s">
        <v>128</v>
      </c>
      <c r="U66" s="156" t="s">
        <v>99</v>
      </c>
      <c r="V66" s="157" t="s">
        <v>1</v>
      </c>
      <c r="W66" s="166"/>
      <c r="X66" s="154" t="s">
        <v>98</v>
      </c>
      <c r="Y66" s="142"/>
      <c r="Z66" s="142"/>
      <c r="AA66" s="142"/>
      <c r="AB66" s="142"/>
      <c r="AC66" s="142"/>
      <c r="AD66" s="142"/>
      <c r="AE66" s="142"/>
      <c r="AF66" s="158">
        <v>239067030</v>
      </c>
      <c r="AG66" s="158">
        <v>245554073.31</v>
      </c>
      <c r="AH66" s="159"/>
      <c r="AI66" s="159"/>
      <c r="AJ66" s="159"/>
      <c r="AK66" s="159"/>
      <c r="AL66" s="159"/>
      <c r="AM66" s="159"/>
      <c r="AN66" s="159"/>
      <c r="AO66" s="159"/>
      <c r="AP66" s="159"/>
      <c r="AQ66" s="159"/>
      <c r="AR66" s="159"/>
      <c r="AS66" s="159"/>
      <c r="AT66" s="159"/>
      <c r="AU66" s="160"/>
      <c r="AV66" s="160"/>
      <c r="AW66" s="160"/>
      <c r="AX66" s="160"/>
      <c r="AY66" s="158">
        <f t="shared" si="17"/>
        <v>102.71348303862729</v>
      </c>
    </row>
    <row r="67" spans="1:51" ht="79.5" x14ac:dyDescent="0.3">
      <c r="A67" s="151"/>
      <c r="B67" s="140" t="s">
        <v>497</v>
      </c>
      <c r="C67" s="141"/>
      <c r="D67" s="141"/>
      <c r="E67" s="141" t="s">
        <v>431</v>
      </c>
      <c r="F67" s="141" t="s">
        <v>499</v>
      </c>
      <c r="G67" s="141" t="s">
        <v>500</v>
      </c>
      <c r="H67" s="141" t="s">
        <v>506</v>
      </c>
      <c r="I67" s="141" t="s">
        <v>507</v>
      </c>
      <c r="J67" s="141"/>
      <c r="K67" s="161"/>
      <c r="L67" s="161"/>
      <c r="M67" s="141"/>
      <c r="N67" s="152" t="s">
        <v>127</v>
      </c>
      <c r="O67" s="152"/>
      <c r="P67" s="162"/>
      <c r="Q67" s="163"/>
      <c r="R67" s="154" t="s">
        <v>104</v>
      </c>
      <c r="S67" s="154"/>
      <c r="T67" s="155" t="s">
        <v>126</v>
      </c>
      <c r="U67" s="156" t="s">
        <v>99</v>
      </c>
      <c r="V67" s="157" t="s">
        <v>1</v>
      </c>
      <c r="W67" s="157"/>
      <c r="X67" s="154" t="s">
        <v>98</v>
      </c>
      <c r="Y67" s="141"/>
      <c r="Z67" s="164"/>
      <c r="AA67" s="165"/>
      <c r="AB67" s="158"/>
      <c r="AC67" s="158"/>
      <c r="AD67" s="158"/>
      <c r="AE67" s="158"/>
      <c r="AF67" s="158">
        <v>649710</v>
      </c>
      <c r="AG67" s="158">
        <v>809110.42</v>
      </c>
      <c r="AH67" s="160"/>
      <c r="AI67" s="160"/>
      <c r="AJ67" s="160"/>
      <c r="AK67" s="160"/>
      <c r="AL67" s="160"/>
      <c r="AM67" s="160"/>
      <c r="AN67" s="160"/>
      <c r="AO67" s="160"/>
      <c r="AP67" s="160"/>
      <c r="AQ67" s="160"/>
      <c r="AR67" s="160"/>
      <c r="AS67" s="160"/>
      <c r="AT67" s="160"/>
      <c r="AU67" s="160"/>
      <c r="AV67" s="160"/>
      <c r="AW67" s="160"/>
      <c r="AX67" s="160"/>
      <c r="AY67" s="158">
        <f t="shared" si="17"/>
        <v>124.53408751596866</v>
      </c>
    </row>
    <row r="68" spans="1:51" ht="32.25" x14ac:dyDescent="0.3">
      <c r="A68" s="151"/>
      <c r="B68" s="140" t="s">
        <v>496</v>
      </c>
      <c r="C68" s="142"/>
      <c r="D68" s="142"/>
      <c r="E68" s="142"/>
      <c r="F68" s="142"/>
      <c r="G68" s="142"/>
      <c r="H68" s="142"/>
      <c r="I68" s="142"/>
      <c r="J68" s="142"/>
      <c r="K68" s="142"/>
      <c r="L68" s="142"/>
      <c r="M68" s="142"/>
      <c r="N68" s="152" t="s">
        <v>125</v>
      </c>
      <c r="O68" s="153"/>
      <c r="P68" s="153"/>
      <c r="Q68" s="153"/>
      <c r="R68" s="154" t="s">
        <v>104</v>
      </c>
      <c r="S68" s="154"/>
      <c r="T68" s="155" t="s">
        <v>124</v>
      </c>
      <c r="U68" s="156" t="s">
        <v>99</v>
      </c>
      <c r="V68" s="157" t="s">
        <v>1</v>
      </c>
      <c r="W68" s="157"/>
      <c r="X68" s="154" t="s">
        <v>98</v>
      </c>
      <c r="Y68" s="142"/>
      <c r="Z68" s="142"/>
      <c r="AA68" s="142"/>
      <c r="AB68" s="142"/>
      <c r="AC68" s="142"/>
      <c r="AD68" s="142"/>
      <c r="AE68" s="142"/>
      <c r="AF68" s="158">
        <v>5334980</v>
      </c>
      <c r="AG68" s="158">
        <v>4478139.2699999996</v>
      </c>
      <c r="AH68" s="159"/>
      <c r="AI68" s="159"/>
      <c r="AJ68" s="159"/>
      <c r="AK68" s="159"/>
      <c r="AL68" s="159"/>
      <c r="AM68" s="159"/>
      <c r="AN68" s="159"/>
      <c r="AO68" s="159"/>
      <c r="AP68" s="159"/>
      <c r="AQ68" s="159"/>
      <c r="AR68" s="159"/>
      <c r="AS68" s="159"/>
      <c r="AT68" s="159"/>
      <c r="AU68" s="160"/>
      <c r="AV68" s="160"/>
      <c r="AW68" s="160"/>
      <c r="AX68" s="160"/>
      <c r="AY68" s="158">
        <f t="shared" si="17"/>
        <v>83.939195086017179</v>
      </c>
    </row>
    <row r="69" spans="1:51" ht="63.75" x14ac:dyDescent="0.3">
      <c r="A69" s="151"/>
      <c r="B69" s="140" t="s">
        <v>496</v>
      </c>
      <c r="C69" s="142"/>
      <c r="D69" s="142"/>
      <c r="E69" s="142"/>
      <c r="F69" s="142"/>
      <c r="G69" s="142"/>
      <c r="H69" s="142"/>
      <c r="I69" s="142"/>
      <c r="J69" s="142"/>
      <c r="K69" s="142"/>
      <c r="L69" s="142"/>
      <c r="M69" s="142"/>
      <c r="N69" s="152" t="s">
        <v>618</v>
      </c>
      <c r="O69" s="153"/>
      <c r="P69" s="153"/>
      <c r="Q69" s="153"/>
      <c r="R69" s="154" t="s">
        <v>104</v>
      </c>
      <c r="S69" s="154"/>
      <c r="T69" s="155" t="s">
        <v>630</v>
      </c>
      <c r="U69" s="156" t="s">
        <v>99</v>
      </c>
      <c r="V69" s="157" t="s">
        <v>1</v>
      </c>
      <c r="W69" s="157"/>
      <c r="X69" s="154" t="s">
        <v>98</v>
      </c>
      <c r="Y69" s="142"/>
      <c r="Z69" s="142"/>
      <c r="AA69" s="142"/>
      <c r="AB69" s="142"/>
      <c r="AC69" s="142"/>
      <c r="AD69" s="142"/>
      <c r="AE69" s="142"/>
      <c r="AF69" s="158">
        <v>0</v>
      </c>
      <c r="AG69" s="158">
        <v>5602</v>
      </c>
      <c r="AH69" s="159"/>
      <c r="AI69" s="159"/>
      <c r="AJ69" s="159"/>
      <c r="AK69" s="159"/>
      <c r="AL69" s="159"/>
      <c r="AM69" s="159"/>
      <c r="AN69" s="159"/>
      <c r="AO69" s="159"/>
      <c r="AP69" s="159"/>
      <c r="AQ69" s="159"/>
      <c r="AR69" s="159"/>
      <c r="AS69" s="159"/>
      <c r="AT69" s="159"/>
      <c r="AU69" s="160"/>
      <c r="AV69" s="160"/>
      <c r="AW69" s="160"/>
      <c r="AX69" s="160"/>
      <c r="AY69" s="158"/>
    </row>
    <row r="70" spans="1:51" ht="63.75" x14ac:dyDescent="0.3">
      <c r="A70" s="151"/>
      <c r="B70" s="140"/>
      <c r="C70" s="141"/>
      <c r="D70" s="141"/>
      <c r="E70" s="141"/>
      <c r="F70" s="141"/>
      <c r="G70" s="141"/>
      <c r="H70" s="141"/>
      <c r="I70" s="141"/>
      <c r="J70" s="141"/>
      <c r="K70" s="141"/>
      <c r="L70" s="141"/>
      <c r="M70" s="141"/>
      <c r="N70" s="152" t="s">
        <v>777</v>
      </c>
      <c r="O70" s="152"/>
      <c r="P70" s="152"/>
      <c r="Q70" s="152"/>
      <c r="R70" s="154">
        <v>182</v>
      </c>
      <c r="S70" s="154"/>
      <c r="T70" s="155" t="s">
        <v>772</v>
      </c>
      <c r="U70" s="156">
        <v>1</v>
      </c>
      <c r="V70" s="157">
        <v>0</v>
      </c>
      <c r="W70" s="157"/>
      <c r="X70" s="154">
        <v>110</v>
      </c>
      <c r="Y70" s="141"/>
      <c r="Z70" s="141"/>
      <c r="AA70" s="141"/>
      <c r="AB70" s="141"/>
      <c r="AC70" s="141"/>
      <c r="AD70" s="141"/>
      <c r="AE70" s="141"/>
      <c r="AF70" s="158">
        <v>-396180</v>
      </c>
      <c r="AG70" s="158">
        <v>-314511.42</v>
      </c>
      <c r="AH70" s="160"/>
      <c r="AI70" s="160"/>
      <c r="AJ70" s="160"/>
      <c r="AK70" s="160"/>
      <c r="AL70" s="160"/>
      <c r="AM70" s="160"/>
      <c r="AN70" s="160"/>
      <c r="AO70" s="160"/>
      <c r="AP70" s="160"/>
      <c r="AQ70" s="160"/>
      <c r="AR70" s="160"/>
      <c r="AS70" s="160"/>
      <c r="AT70" s="160"/>
      <c r="AU70" s="160"/>
      <c r="AV70" s="160"/>
      <c r="AW70" s="160"/>
      <c r="AX70" s="160"/>
      <c r="AY70" s="158">
        <f t="shared" si="17"/>
        <v>79.385991216113879</v>
      </c>
    </row>
    <row r="71" spans="1:51" ht="47.25" x14ac:dyDescent="0.3">
      <c r="A71" s="151"/>
      <c r="B71" s="140"/>
      <c r="C71" s="141"/>
      <c r="D71" s="141"/>
      <c r="E71" s="141"/>
      <c r="F71" s="141"/>
      <c r="G71" s="141"/>
      <c r="H71" s="141"/>
      <c r="I71" s="141"/>
      <c r="J71" s="141"/>
      <c r="K71" s="141"/>
      <c r="L71" s="141"/>
      <c r="M71" s="141"/>
      <c r="N71" s="60" t="s">
        <v>962</v>
      </c>
      <c r="O71" s="152"/>
      <c r="P71" s="152"/>
      <c r="Q71" s="152"/>
      <c r="R71" s="154">
        <v>182</v>
      </c>
      <c r="S71" s="154"/>
      <c r="T71" s="155" t="s">
        <v>949</v>
      </c>
      <c r="U71" s="156">
        <v>1</v>
      </c>
      <c r="V71" s="157">
        <v>0</v>
      </c>
      <c r="W71" s="157"/>
      <c r="X71" s="154">
        <v>110</v>
      </c>
      <c r="Y71" s="141"/>
      <c r="Z71" s="141"/>
      <c r="AA71" s="141"/>
      <c r="AB71" s="141"/>
      <c r="AC71" s="141"/>
      <c r="AD71" s="141"/>
      <c r="AE71" s="141"/>
      <c r="AF71" s="158">
        <v>661420</v>
      </c>
      <c r="AG71" s="158">
        <v>596879.63</v>
      </c>
      <c r="AH71" s="160"/>
      <c r="AI71" s="160"/>
      <c r="AJ71" s="160"/>
      <c r="AK71" s="160"/>
      <c r="AL71" s="160"/>
      <c r="AM71" s="160"/>
      <c r="AN71" s="160"/>
      <c r="AO71" s="160"/>
      <c r="AP71" s="160"/>
      <c r="AQ71" s="160"/>
      <c r="AR71" s="160"/>
      <c r="AS71" s="160"/>
      <c r="AT71" s="160"/>
      <c r="AU71" s="160"/>
      <c r="AV71" s="160"/>
      <c r="AW71" s="160"/>
      <c r="AX71" s="160"/>
      <c r="AY71" s="158">
        <f t="shared" si="17"/>
        <v>90.242150222249094</v>
      </c>
    </row>
    <row r="72" spans="1:51" ht="47.25" x14ac:dyDescent="0.3">
      <c r="A72" s="151"/>
      <c r="B72" s="140"/>
      <c r="C72" s="141"/>
      <c r="D72" s="141"/>
      <c r="E72" s="141"/>
      <c r="F72" s="141"/>
      <c r="G72" s="141"/>
      <c r="H72" s="141"/>
      <c r="I72" s="141"/>
      <c r="J72" s="141"/>
      <c r="K72" s="141"/>
      <c r="L72" s="141"/>
      <c r="M72" s="141"/>
      <c r="N72" s="60" t="s">
        <v>963</v>
      </c>
      <c r="O72" s="152"/>
      <c r="P72" s="152"/>
      <c r="Q72" s="152"/>
      <c r="R72" s="154">
        <v>182</v>
      </c>
      <c r="S72" s="154"/>
      <c r="T72" s="155" t="s">
        <v>950</v>
      </c>
      <c r="U72" s="156">
        <v>1</v>
      </c>
      <c r="V72" s="157">
        <v>0</v>
      </c>
      <c r="W72" s="157"/>
      <c r="X72" s="154">
        <v>110</v>
      </c>
      <c r="Y72" s="141"/>
      <c r="Z72" s="141"/>
      <c r="AA72" s="141"/>
      <c r="AB72" s="141"/>
      <c r="AC72" s="141"/>
      <c r="AD72" s="141"/>
      <c r="AE72" s="141"/>
      <c r="AF72" s="158">
        <v>-30240</v>
      </c>
      <c r="AG72" s="158">
        <v>915725.8</v>
      </c>
      <c r="AH72" s="160"/>
      <c r="AI72" s="160"/>
      <c r="AJ72" s="160"/>
      <c r="AK72" s="160"/>
      <c r="AL72" s="160"/>
      <c r="AM72" s="160"/>
      <c r="AN72" s="160"/>
      <c r="AO72" s="160"/>
      <c r="AP72" s="160"/>
      <c r="AQ72" s="160"/>
      <c r="AR72" s="160"/>
      <c r="AS72" s="160"/>
      <c r="AT72" s="160"/>
      <c r="AU72" s="160"/>
      <c r="AV72" s="160"/>
      <c r="AW72" s="160"/>
      <c r="AX72" s="160"/>
      <c r="AY72" s="158">
        <f t="shared" si="17"/>
        <v>-3028.193783068783</v>
      </c>
    </row>
    <row r="73" spans="1:51" ht="32.25" x14ac:dyDescent="0.3">
      <c r="A73" s="151"/>
      <c r="B73" s="140" t="s">
        <v>485</v>
      </c>
      <c r="C73" s="141"/>
      <c r="D73" s="141"/>
      <c r="E73" s="141" t="s">
        <v>431</v>
      </c>
      <c r="F73" s="141" t="s">
        <v>432</v>
      </c>
      <c r="G73" s="141" t="s">
        <v>486</v>
      </c>
      <c r="H73" s="141" t="s">
        <v>487</v>
      </c>
      <c r="I73" s="141" t="s">
        <v>487</v>
      </c>
      <c r="J73" s="141"/>
      <c r="K73" s="161"/>
      <c r="L73" s="161"/>
      <c r="M73" s="141"/>
      <c r="N73" s="152" t="s">
        <v>145</v>
      </c>
      <c r="O73" s="152"/>
      <c r="P73" s="162"/>
      <c r="Q73" s="163"/>
      <c r="R73" s="154">
        <v>182</v>
      </c>
      <c r="S73" s="154"/>
      <c r="T73" s="155" t="s">
        <v>144</v>
      </c>
      <c r="U73" s="156" t="s">
        <v>4</v>
      </c>
      <c r="V73" s="157" t="s">
        <v>1</v>
      </c>
      <c r="W73" s="157"/>
      <c r="X73" s="154" t="s">
        <v>5</v>
      </c>
      <c r="Y73" s="141"/>
      <c r="Z73" s="164"/>
      <c r="AA73" s="165"/>
      <c r="AB73" s="158"/>
      <c r="AC73" s="158"/>
      <c r="AD73" s="158"/>
      <c r="AE73" s="158"/>
      <c r="AF73" s="158">
        <f>AF74</f>
        <v>673000</v>
      </c>
      <c r="AG73" s="158">
        <f>AG74</f>
        <v>676309.01000000013</v>
      </c>
      <c r="AH73" s="160"/>
      <c r="AI73" s="160"/>
      <c r="AJ73" s="160"/>
      <c r="AK73" s="160"/>
      <c r="AL73" s="160"/>
      <c r="AM73" s="160"/>
      <c r="AN73" s="160"/>
      <c r="AO73" s="160"/>
      <c r="AP73" s="160"/>
      <c r="AQ73" s="160"/>
      <c r="AR73" s="160"/>
      <c r="AS73" s="160"/>
      <c r="AT73" s="160"/>
      <c r="AU73" s="160"/>
      <c r="AV73" s="160"/>
      <c r="AW73" s="160"/>
      <c r="AX73" s="160"/>
      <c r="AY73" s="158">
        <f t="shared" si="17"/>
        <v>100.4916805349183</v>
      </c>
    </row>
    <row r="74" spans="1:51" ht="32.25" x14ac:dyDescent="0.3">
      <c r="A74" s="151"/>
      <c r="B74" s="140" t="s">
        <v>488</v>
      </c>
      <c r="C74" s="141"/>
      <c r="D74" s="141"/>
      <c r="E74" s="141" t="s">
        <v>431</v>
      </c>
      <c r="F74" s="141" t="s">
        <v>432</v>
      </c>
      <c r="G74" s="141" t="s">
        <v>483</v>
      </c>
      <c r="H74" s="141" t="s">
        <v>483</v>
      </c>
      <c r="I74" s="141" t="s">
        <v>483</v>
      </c>
      <c r="J74" s="141"/>
      <c r="K74" s="161"/>
      <c r="L74" s="161"/>
      <c r="M74" s="141"/>
      <c r="N74" s="152" t="s">
        <v>143</v>
      </c>
      <c r="O74" s="152"/>
      <c r="P74" s="162"/>
      <c r="Q74" s="163"/>
      <c r="R74" s="154">
        <v>182</v>
      </c>
      <c r="S74" s="154"/>
      <c r="T74" s="155" t="s">
        <v>142</v>
      </c>
      <c r="U74" s="156" t="s">
        <v>99</v>
      </c>
      <c r="V74" s="157" t="s">
        <v>1</v>
      </c>
      <c r="W74" s="157"/>
      <c r="X74" s="154" t="s">
        <v>98</v>
      </c>
      <c r="Y74" s="141"/>
      <c r="Z74" s="164"/>
      <c r="AA74" s="165"/>
      <c r="AB74" s="158"/>
      <c r="AC74" s="158"/>
      <c r="AD74" s="158"/>
      <c r="AE74" s="158"/>
      <c r="AF74" s="158">
        <f>AF75+AF77+AF79+AF81</f>
        <v>673000</v>
      </c>
      <c r="AG74" s="158">
        <f t="shared" ref="AG74" si="19">AG75+AG77+AG79+AG81</f>
        <v>676309.01000000013</v>
      </c>
      <c r="AH74" s="160"/>
      <c r="AI74" s="160"/>
      <c r="AJ74" s="160"/>
      <c r="AK74" s="160"/>
      <c r="AL74" s="160"/>
      <c r="AM74" s="160"/>
      <c r="AN74" s="160"/>
      <c r="AO74" s="160"/>
      <c r="AP74" s="160"/>
      <c r="AQ74" s="160"/>
      <c r="AR74" s="160"/>
      <c r="AS74" s="160"/>
      <c r="AT74" s="160"/>
      <c r="AU74" s="160"/>
      <c r="AV74" s="160"/>
      <c r="AW74" s="160"/>
      <c r="AX74" s="160"/>
      <c r="AY74" s="158">
        <f t="shared" si="17"/>
        <v>100.4916805349183</v>
      </c>
    </row>
    <row r="75" spans="1:51" ht="48" x14ac:dyDescent="0.3">
      <c r="A75" s="151"/>
      <c r="B75" s="140" t="s">
        <v>484</v>
      </c>
      <c r="C75" s="142"/>
      <c r="D75" s="142"/>
      <c r="E75" s="142"/>
      <c r="F75" s="142"/>
      <c r="G75" s="142"/>
      <c r="H75" s="142"/>
      <c r="I75" s="142"/>
      <c r="J75" s="142"/>
      <c r="K75" s="142"/>
      <c r="L75" s="142"/>
      <c r="M75" s="142"/>
      <c r="N75" s="152" t="s">
        <v>141</v>
      </c>
      <c r="O75" s="153"/>
      <c r="P75" s="153"/>
      <c r="Q75" s="153"/>
      <c r="R75" s="154">
        <v>182</v>
      </c>
      <c r="S75" s="154"/>
      <c r="T75" s="155" t="s">
        <v>140</v>
      </c>
      <c r="U75" s="156" t="s">
        <v>99</v>
      </c>
      <c r="V75" s="157" t="s">
        <v>1</v>
      </c>
      <c r="W75" s="157"/>
      <c r="X75" s="154" t="s">
        <v>98</v>
      </c>
      <c r="Y75" s="142"/>
      <c r="Z75" s="142"/>
      <c r="AA75" s="142"/>
      <c r="AB75" s="142"/>
      <c r="AC75" s="142"/>
      <c r="AD75" s="142"/>
      <c r="AE75" s="142"/>
      <c r="AF75" s="158">
        <f>AF76</f>
        <v>348400</v>
      </c>
      <c r="AG75" s="158">
        <f t="shared" ref="AG75" si="20">AG76</f>
        <v>349405.4</v>
      </c>
      <c r="AH75" s="159"/>
      <c r="AI75" s="159"/>
      <c r="AJ75" s="159"/>
      <c r="AK75" s="159"/>
      <c r="AL75" s="159"/>
      <c r="AM75" s="159"/>
      <c r="AN75" s="159"/>
      <c r="AO75" s="159"/>
      <c r="AP75" s="159"/>
      <c r="AQ75" s="159"/>
      <c r="AR75" s="159"/>
      <c r="AS75" s="159"/>
      <c r="AT75" s="159"/>
      <c r="AU75" s="160"/>
      <c r="AV75" s="160"/>
      <c r="AW75" s="160"/>
      <c r="AX75" s="160"/>
      <c r="AY75" s="158">
        <f t="shared" si="17"/>
        <v>100.28857634902413</v>
      </c>
    </row>
    <row r="76" spans="1:51" ht="79.5" x14ac:dyDescent="0.3">
      <c r="A76" s="151"/>
      <c r="B76" s="140" t="s">
        <v>484</v>
      </c>
      <c r="C76" s="141"/>
      <c r="D76" s="141"/>
      <c r="E76" s="141" t="s">
        <v>431</v>
      </c>
      <c r="F76" s="141" t="s">
        <v>432</v>
      </c>
      <c r="G76" s="141" t="s">
        <v>433</v>
      </c>
      <c r="H76" s="141" t="s">
        <v>434</v>
      </c>
      <c r="I76" s="141" t="s">
        <v>434</v>
      </c>
      <c r="J76" s="141"/>
      <c r="K76" s="161"/>
      <c r="L76" s="161"/>
      <c r="M76" s="141"/>
      <c r="N76" s="152" t="s">
        <v>614</v>
      </c>
      <c r="O76" s="152"/>
      <c r="P76" s="162"/>
      <c r="Q76" s="163"/>
      <c r="R76" s="154">
        <v>182</v>
      </c>
      <c r="S76" s="154"/>
      <c r="T76" s="155" t="s">
        <v>626</v>
      </c>
      <c r="U76" s="156" t="s">
        <v>99</v>
      </c>
      <c r="V76" s="157" t="s">
        <v>1</v>
      </c>
      <c r="W76" s="157"/>
      <c r="X76" s="154" t="s">
        <v>98</v>
      </c>
      <c r="Y76" s="141"/>
      <c r="Z76" s="164"/>
      <c r="AA76" s="165"/>
      <c r="AB76" s="158"/>
      <c r="AC76" s="158"/>
      <c r="AD76" s="158"/>
      <c r="AE76" s="158"/>
      <c r="AF76" s="158">
        <v>348400</v>
      </c>
      <c r="AG76" s="158">
        <v>349405.4</v>
      </c>
      <c r="AH76" s="160"/>
      <c r="AI76" s="160"/>
      <c r="AJ76" s="160"/>
      <c r="AK76" s="160"/>
      <c r="AL76" s="160"/>
      <c r="AM76" s="160"/>
      <c r="AN76" s="160"/>
      <c r="AO76" s="160"/>
      <c r="AP76" s="160"/>
      <c r="AQ76" s="160"/>
      <c r="AR76" s="160"/>
      <c r="AS76" s="160"/>
      <c r="AT76" s="160"/>
      <c r="AU76" s="160"/>
      <c r="AV76" s="160"/>
      <c r="AW76" s="160"/>
      <c r="AX76" s="160"/>
      <c r="AY76" s="158">
        <f t="shared" si="17"/>
        <v>100.28857634902413</v>
      </c>
    </row>
    <row r="77" spans="1:51" ht="63.75" x14ac:dyDescent="0.3">
      <c r="A77" s="151"/>
      <c r="B77" s="140" t="s">
        <v>489</v>
      </c>
      <c r="C77" s="141"/>
      <c r="D77" s="142" t="s">
        <v>490</v>
      </c>
      <c r="E77" s="142"/>
      <c r="F77" s="142"/>
      <c r="G77" s="142"/>
      <c r="H77" s="142"/>
      <c r="I77" s="142"/>
      <c r="J77" s="142"/>
      <c r="K77" s="142"/>
      <c r="L77" s="142"/>
      <c r="M77" s="142"/>
      <c r="N77" s="152" t="s">
        <v>139</v>
      </c>
      <c r="O77" s="153"/>
      <c r="P77" s="153"/>
      <c r="Q77" s="153"/>
      <c r="R77" s="154">
        <v>182</v>
      </c>
      <c r="S77" s="154"/>
      <c r="T77" s="155" t="s">
        <v>138</v>
      </c>
      <c r="U77" s="156" t="s">
        <v>99</v>
      </c>
      <c r="V77" s="157" t="s">
        <v>1</v>
      </c>
      <c r="W77" s="157"/>
      <c r="X77" s="154" t="s">
        <v>98</v>
      </c>
      <c r="Y77" s="142"/>
      <c r="Z77" s="142"/>
      <c r="AA77" s="142"/>
      <c r="AB77" s="142"/>
      <c r="AC77" s="142"/>
      <c r="AD77" s="142"/>
      <c r="AE77" s="142"/>
      <c r="AF77" s="158">
        <f>AF78</f>
        <v>1700</v>
      </c>
      <c r="AG77" s="158">
        <f t="shared" ref="AG77" si="21">AG78</f>
        <v>2018.8</v>
      </c>
      <c r="AH77" s="159"/>
      <c r="AI77" s="159"/>
      <c r="AJ77" s="159"/>
      <c r="AK77" s="159"/>
      <c r="AL77" s="159"/>
      <c r="AM77" s="159"/>
      <c r="AN77" s="159"/>
      <c r="AO77" s="159"/>
      <c r="AP77" s="159"/>
      <c r="AQ77" s="159"/>
      <c r="AR77" s="159"/>
      <c r="AS77" s="159"/>
      <c r="AT77" s="159"/>
      <c r="AU77" s="160"/>
      <c r="AV77" s="160"/>
      <c r="AW77" s="160"/>
      <c r="AX77" s="160"/>
      <c r="AY77" s="158">
        <f t="shared" si="17"/>
        <v>118.7529411764706</v>
      </c>
    </row>
    <row r="78" spans="1:51" ht="95.25" x14ac:dyDescent="0.3">
      <c r="A78" s="151"/>
      <c r="B78" s="140" t="s">
        <v>489</v>
      </c>
      <c r="C78" s="142"/>
      <c r="D78" s="142"/>
      <c r="E78" s="142"/>
      <c r="F78" s="142"/>
      <c r="G78" s="142"/>
      <c r="H78" s="142"/>
      <c r="I78" s="142"/>
      <c r="J78" s="142"/>
      <c r="K78" s="142"/>
      <c r="L78" s="142"/>
      <c r="M78" s="142"/>
      <c r="N78" s="152" t="s">
        <v>615</v>
      </c>
      <c r="O78" s="153"/>
      <c r="P78" s="153"/>
      <c r="Q78" s="153"/>
      <c r="R78" s="154">
        <v>182</v>
      </c>
      <c r="S78" s="154"/>
      <c r="T78" s="155" t="s">
        <v>627</v>
      </c>
      <c r="U78" s="156" t="s">
        <v>99</v>
      </c>
      <c r="V78" s="157" t="s">
        <v>1</v>
      </c>
      <c r="W78" s="157"/>
      <c r="X78" s="154" t="s">
        <v>98</v>
      </c>
      <c r="Y78" s="142"/>
      <c r="Z78" s="142"/>
      <c r="AA78" s="142"/>
      <c r="AB78" s="142"/>
      <c r="AC78" s="142"/>
      <c r="AD78" s="142"/>
      <c r="AE78" s="142"/>
      <c r="AF78" s="158">
        <v>1700</v>
      </c>
      <c r="AG78" s="158">
        <v>2018.8</v>
      </c>
      <c r="AH78" s="159"/>
      <c r="AI78" s="159"/>
      <c r="AJ78" s="159"/>
      <c r="AK78" s="159"/>
      <c r="AL78" s="159"/>
      <c r="AM78" s="159"/>
      <c r="AN78" s="159"/>
      <c r="AO78" s="159"/>
      <c r="AP78" s="159"/>
      <c r="AQ78" s="159"/>
      <c r="AR78" s="159"/>
      <c r="AS78" s="159"/>
      <c r="AT78" s="159"/>
      <c r="AU78" s="160"/>
      <c r="AV78" s="160"/>
      <c r="AW78" s="160"/>
      <c r="AX78" s="160"/>
      <c r="AY78" s="158">
        <f t="shared" si="17"/>
        <v>118.7529411764706</v>
      </c>
    </row>
    <row r="79" spans="1:51" ht="48" x14ac:dyDescent="0.3">
      <c r="A79" s="151"/>
      <c r="B79" s="140" t="s">
        <v>489</v>
      </c>
      <c r="C79" s="142"/>
      <c r="D79" s="142"/>
      <c r="E79" s="142"/>
      <c r="F79" s="142"/>
      <c r="G79" s="142"/>
      <c r="H79" s="142"/>
      <c r="I79" s="142"/>
      <c r="J79" s="142"/>
      <c r="K79" s="142"/>
      <c r="L79" s="142"/>
      <c r="M79" s="142"/>
      <c r="N79" s="152" t="s">
        <v>137</v>
      </c>
      <c r="O79" s="153"/>
      <c r="P79" s="153"/>
      <c r="Q79" s="153"/>
      <c r="R79" s="154">
        <v>182</v>
      </c>
      <c r="S79" s="154"/>
      <c r="T79" s="155" t="s">
        <v>136</v>
      </c>
      <c r="U79" s="156" t="s">
        <v>99</v>
      </c>
      <c r="V79" s="157" t="s">
        <v>1</v>
      </c>
      <c r="W79" s="166"/>
      <c r="X79" s="154" t="s">
        <v>98</v>
      </c>
      <c r="Y79" s="142"/>
      <c r="Z79" s="142"/>
      <c r="AA79" s="142"/>
      <c r="AB79" s="142"/>
      <c r="AC79" s="142"/>
      <c r="AD79" s="142"/>
      <c r="AE79" s="142"/>
      <c r="AF79" s="158">
        <f>AF80</f>
        <v>366300</v>
      </c>
      <c r="AG79" s="158">
        <f t="shared" ref="AG79" si="22">AG80</f>
        <v>362917.15</v>
      </c>
      <c r="AH79" s="159"/>
      <c r="AI79" s="159"/>
      <c r="AJ79" s="159"/>
      <c r="AK79" s="159"/>
      <c r="AL79" s="159"/>
      <c r="AM79" s="159"/>
      <c r="AN79" s="159"/>
      <c r="AO79" s="159"/>
      <c r="AP79" s="159"/>
      <c r="AQ79" s="159"/>
      <c r="AR79" s="159"/>
      <c r="AS79" s="159"/>
      <c r="AT79" s="159"/>
      <c r="AU79" s="160"/>
      <c r="AV79" s="160"/>
      <c r="AW79" s="160"/>
      <c r="AX79" s="160"/>
      <c r="AY79" s="158">
        <f t="shared" si="17"/>
        <v>99.076481026481034</v>
      </c>
    </row>
    <row r="80" spans="1:51" ht="79.5" x14ac:dyDescent="0.3">
      <c r="A80" s="151"/>
      <c r="B80" s="140" t="s">
        <v>489</v>
      </c>
      <c r="C80" s="141"/>
      <c r="D80" s="141"/>
      <c r="E80" s="141" t="s">
        <v>431</v>
      </c>
      <c r="F80" s="141" t="s">
        <v>432</v>
      </c>
      <c r="G80" s="141" t="s">
        <v>460</v>
      </c>
      <c r="H80" s="141" t="s">
        <v>491</v>
      </c>
      <c r="I80" s="141" t="s">
        <v>491</v>
      </c>
      <c r="J80" s="141"/>
      <c r="K80" s="161"/>
      <c r="L80" s="161"/>
      <c r="M80" s="141"/>
      <c r="N80" s="152" t="s">
        <v>616</v>
      </c>
      <c r="O80" s="152"/>
      <c r="P80" s="162"/>
      <c r="Q80" s="163"/>
      <c r="R80" s="154">
        <v>182</v>
      </c>
      <c r="S80" s="154"/>
      <c r="T80" s="155" t="s">
        <v>628</v>
      </c>
      <c r="U80" s="156" t="s">
        <v>99</v>
      </c>
      <c r="V80" s="157" t="s">
        <v>1</v>
      </c>
      <c r="W80" s="157"/>
      <c r="X80" s="154" t="s">
        <v>98</v>
      </c>
      <c r="Y80" s="141"/>
      <c r="Z80" s="164"/>
      <c r="AA80" s="165"/>
      <c r="AB80" s="158"/>
      <c r="AC80" s="158"/>
      <c r="AD80" s="158"/>
      <c r="AE80" s="158"/>
      <c r="AF80" s="158">
        <v>366300</v>
      </c>
      <c r="AG80" s="158">
        <v>362917.15</v>
      </c>
      <c r="AH80" s="160"/>
      <c r="AI80" s="160"/>
      <c r="AJ80" s="160"/>
      <c r="AK80" s="160"/>
      <c r="AL80" s="160"/>
      <c r="AM80" s="160"/>
      <c r="AN80" s="160"/>
      <c r="AO80" s="160"/>
      <c r="AP80" s="160"/>
      <c r="AQ80" s="160"/>
      <c r="AR80" s="160"/>
      <c r="AS80" s="160"/>
      <c r="AT80" s="160"/>
      <c r="AU80" s="160"/>
      <c r="AV80" s="160"/>
      <c r="AW80" s="160"/>
      <c r="AX80" s="160"/>
      <c r="AY80" s="158">
        <f t="shared" si="17"/>
        <v>99.076481026481034</v>
      </c>
    </row>
    <row r="81" spans="1:51" ht="48" x14ac:dyDescent="0.3">
      <c r="A81" s="151"/>
      <c r="B81" s="140" t="s">
        <v>492</v>
      </c>
      <c r="C81" s="141"/>
      <c r="D81" s="142" t="s">
        <v>493</v>
      </c>
      <c r="E81" s="142"/>
      <c r="F81" s="142"/>
      <c r="G81" s="142"/>
      <c r="H81" s="142"/>
      <c r="I81" s="142"/>
      <c r="J81" s="142"/>
      <c r="K81" s="142"/>
      <c r="L81" s="142"/>
      <c r="M81" s="142"/>
      <c r="N81" s="152" t="s">
        <v>135</v>
      </c>
      <c r="O81" s="153"/>
      <c r="P81" s="153"/>
      <c r="Q81" s="153"/>
      <c r="R81" s="154">
        <v>182</v>
      </c>
      <c r="S81" s="154"/>
      <c r="T81" s="155" t="s">
        <v>133</v>
      </c>
      <c r="U81" s="156" t="s">
        <v>99</v>
      </c>
      <c r="V81" s="157" t="s">
        <v>1</v>
      </c>
      <c r="W81" s="157"/>
      <c r="X81" s="154" t="s">
        <v>98</v>
      </c>
      <c r="Y81" s="142"/>
      <c r="Z81" s="142"/>
      <c r="AA81" s="142"/>
      <c r="AB81" s="142"/>
      <c r="AC81" s="142"/>
      <c r="AD81" s="142"/>
      <c r="AE81" s="142"/>
      <c r="AF81" s="158">
        <f>AF82</f>
        <v>-43400</v>
      </c>
      <c r="AG81" s="158">
        <f t="shared" ref="AG81" si="23">AG82</f>
        <v>-38032.339999999997</v>
      </c>
      <c r="AH81" s="159"/>
      <c r="AI81" s="159"/>
      <c r="AJ81" s="159"/>
      <c r="AK81" s="159"/>
      <c r="AL81" s="159"/>
      <c r="AM81" s="159"/>
      <c r="AN81" s="159"/>
      <c r="AO81" s="159"/>
      <c r="AP81" s="159"/>
      <c r="AQ81" s="159"/>
      <c r="AR81" s="159"/>
      <c r="AS81" s="159"/>
      <c r="AT81" s="159"/>
      <c r="AU81" s="160"/>
      <c r="AV81" s="160"/>
      <c r="AW81" s="160"/>
      <c r="AX81" s="160"/>
      <c r="AY81" s="158">
        <f t="shared" si="17"/>
        <v>87.63211981566819</v>
      </c>
    </row>
    <row r="82" spans="1:51" ht="79.5" x14ac:dyDescent="0.3">
      <c r="A82" s="151"/>
      <c r="B82" s="140" t="s">
        <v>492</v>
      </c>
      <c r="C82" s="142"/>
      <c r="D82" s="142"/>
      <c r="E82" s="142"/>
      <c r="F82" s="142"/>
      <c r="G82" s="142"/>
      <c r="H82" s="142"/>
      <c r="I82" s="142"/>
      <c r="J82" s="142"/>
      <c r="K82" s="142"/>
      <c r="L82" s="142"/>
      <c r="M82" s="142"/>
      <c r="N82" s="152" t="s">
        <v>617</v>
      </c>
      <c r="O82" s="153"/>
      <c r="P82" s="153"/>
      <c r="Q82" s="153"/>
      <c r="R82" s="154">
        <v>182</v>
      </c>
      <c r="S82" s="154"/>
      <c r="T82" s="155" t="s">
        <v>629</v>
      </c>
      <c r="U82" s="156" t="s">
        <v>99</v>
      </c>
      <c r="V82" s="157" t="s">
        <v>1</v>
      </c>
      <c r="W82" s="157"/>
      <c r="X82" s="154" t="s">
        <v>98</v>
      </c>
      <c r="Y82" s="142"/>
      <c r="Z82" s="142"/>
      <c r="AA82" s="142"/>
      <c r="AB82" s="142"/>
      <c r="AC82" s="142"/>
      <c r="AD82" s="142"/>
      <c r="AE82" s="142"/>
      <c r="AF82" s="158">
        <v>-43400</v>
      </c>
      <c r="AG82" s="158">
        <v>-38032.339999999997</v>
      </c>
      <c r="AH82" s="159"/>
      <c r="AI82" s="159"/>
      <c r="AJ82" s="159"/>
      <c r="AK82" s="159"/>
      <c r="AL82" s="159"/>
      <c r="AM82" s="159"/>
      <c r="AN82" s="159"/>
      <c r="AO82" s="159"/>
      <c r="AP82" s="159"/>
      <c r="AQ82" s="159"/>
      <c r="AR82" s="159"/>
      <c r="AS82" s="159"/>
      <c r="AT82" s="159"/>
      <c r="AU82" s="160"/>
      <c r="AV82" s="160"/>
      <c r="AW82" s="160"/>
      <c r="AX82" s="160"/>
      <c r="AY82" s="158">
        <f t="shared" si="17"/>
        <v>87.63211981566819</v>
      </c>
    </row>
    <row r="83" spans="1:51" x14ac:dyDescent="0.3">
      <c r="A83" s="151"/>
      <c r="B83" s="140" t="s">
        <v>496</v>
      </c>
      <c r="C83" s="141"/>
      <c r="D83" s="141"/>
      <c r="E83" s="141" t="s">
        <v>431</v>
      </c>
      <c r="F83" s="141" t="s">
        <v>499</v>
      </c>
      <c r="G83" s="141" t="s">
        <v>508</v>
      </c>
      <c r="H83" s="141" t="s">
        <v>509</v>
      </c>
      <c r="I83" s="141" t="s">
        <v>510</v>
      </c>
      <c r="J83" s="141"/>
      <c r="K83" s="161"/>
      <c r="L83" s="161"/>
      <c r="M83" s="141"/>
      <c r="N83" s="152" t="s">
        <v>123</v>
      </c>
      <c r="O83" s="152"/>
      <c r="P83" s="162"/>
      <c r="Q83" s="163"/>
      <c r="R83" s="154" t="s">
        <v>104</v>
      </c>
      <c r="S83" s="154"/>
      <c r="T83" s="155" t="s">
        <v>122</v>
      </c>
      <c r="U83" s="156" t="s">
        <v>4</v>
      </c>
      <c r="V83" s="157" t="s">
        <v>1</v>
      </c>
      <c r="W83" s="157"/>
      <c r="X83" s="154" t="s">
        <v>5</v>
      </c>
      <c r="Y83" s="141"/>
      <c r="Z83" s="164"/>
      <c r="AA83" s="165"/>
      <c r="AB83" s="158"/>
      <c r="AC83" s="158"/>
      <c r="AD83" s="158"/>
      <c r="AE83" s="158"/>
      <c r="AF83" s="158">
        <f>AF84+AF89+AF91+AF93</f>
        <v>19934800</v>
      </c>
      <c r="AG83" s="158">
        <f>AG84+AG89+AG91+AG93</f>
        <v>19834629.880000003</v>
      </c>
      <c r="AH83" s="160"/>
      <c r="AI83" s="160"/>
      <c r="AJ83" s="160"/>
      <c r="AK83" s="160"/>
      <c r="AL83" s="160"/>
      <c r="AM83" s="160"/>
      <c r="AN83" s="160"/>
      <c r="AO83" s="160"/>
      <c r="AP83" s="160"/>
      <c r="AQ83" s="160"/>
      <c r="AR83" s="160"/>
      <c r="AS83" s="160"/>
      <c r="AT83" s="160"/>
      <c r="AU83" s="160"/>
      <c r="AV83" s="160"/>
      <c r="AW83" s="160"/>
      <c r="AX83" s="160"/>
      <c r="AY83" s="158">
        <f t="shared" si="17"/>
        <v>99.49751128679496</v>
      </c>
    </row>
    <row r="84" spans="1:51" x14ac:dyDescent="0.3">
      <c r="A84" s="151"/>
      <c r="B84" s="140" t="s">
        <v>511</v>
      </c>
      <c r="C84" s="142"/>
      <c r="D84" s="142"/>
      <c r="E84" s="142"/>
      <c r="F84" s="142"/>
      <c r="G84" s="142"/>
      <c r="H84" s="142"/>
      <c r="I84" s="142"/>
      <c r="J84" s="142"/>
      <c r="K84" s="142"/>
      <c r="L84" s="142"/>
      <c r="M84" s="142"/>
      <c r="N84" s="152" t="s">
        <v>463</v>
      </c>
      <c r="O84" s="153"/>
      <c r="P84" s="153"/>
      <c r="Q84" s="153"/>
      <c r="R84" s="154" t="s">
        <v>104</v>
      </c>
      <c r="S84" s="154"/>
      <c r="T84" s="155" t="s">
        <v>464</v>
      </c>
      <c r="U84" s="156" t="s">
        <v>4</v>
      </c>
      <c r="V84" s="157" t="s">
        <v>1</v>
      </c>
      <c r="W84" s="166"/>
      <c r="X84" s="154" t="s">
        <v>98</v>
      </c>
      <c r="Y84" s="142"/>
      <c r="Z84" s="142"/>
      <c r="AA84" s="142"/>
      <c r="AB84" s="142"/>
      <c r="AC84" s="142"/>
      <c r="AD84" s="142"/>
      <c r="AE84" s="142"/>
      <c r="AF84" s="158">
        <f>AF85+AF87</f>
        <v>12270000</v>
      </c>
      <c r="AG84" s="158">
        <f>AG85+AG87</f>
        <v>12255236.66</v>
      </c>
      <c r="AH84" s="159"/>
      <c r="AI84" s="159"/>
      <c r="AJ84" s="159"/>
      <c r="AK84" s="159"/>
      <c r="AL84" s="159"/>
      <c r="AM84" s="159"/>
      <c r="AN84" s="159"/>
      <c r="AO84" s="159"/>
      <c r="AP84" s="159"/>
      <c r="AQ84" s="159"/>
      <c r="AR84" s="159"/>
      <c r="AS84" s="159"/>
      <c r="AT84" s="159"/>
      <c r="AU84" s="160"/>
      <c r="AV84" s="160"/>
      <c r="AW84" s="160"/>
      <c r="AX84" s="160"/>
      <c r="AY84" s="158">
        <f t="shared" si="17"/>
        <v>99.879679380603108</v>
      </c>
    </row>
    <row r="85" spans="1:51" ht="32.25" x14ac:dyDescent="0.3">
      <c r="A85" s="151"/>
      <c r="B85" s="140" t="s">
        <v>511</v>
      </c>
      <c r="C85" s="141"/>
      <c r="D85" s="141"/>
      <c r="E85" s="141" t="s">
        <v>431</v>
      </c>
      <c r="F85" s="141" t="s">
        <v>512</v>
      </c>
      <c r="G85" s="141" t="s">
        <v>513</v>
      </c>
      <c r="H85" s="141" t="s">
        <v>514</v>
      </c>
      <c r="I85" s="141" t="s">
        <v>515</v>
      </c>
      <c r="J85" s="141"/>
      <c r="K85" s="161"/>
      <c r="L85" s="161"/>
      <c r="M85" s="141"/>
      <c r="N85" s="152" t="s">
        <v>465</v>
      </c>
      <c r="O85" s="152"/>
      <c r="P85" s="162"/>
      <c r="Q85" s="163"/>
      <c r="R85" s="154" t="s">
        <v>104</v>
      </c>
      <c r="S85" s="154"/>
      <c r="T85" s="155" t="s">
        <v>466</v>
      </c>
      <c r="U85" s="156" t="s">
        <v>99</v>
      </c>
      <c r="V85" s="157" t="s">
        <v>1</v>
      </c>
      <c r="W85" s="157"/>
      <c r="X85" s="154" t="s">
        <v>98</v>
      </c>
      <c r="Y85" s="141"/>
      <c r="Z85" s="164"/>
      <c r="AA85" s="165"/>
      <c r="AB85" s="158"/>
      <c r="AC85" s="158"/>
      <c r="AD85" s="158"/>
      <c r="AE85" s="158"/>
      <c r="AF85" s="158">
        <f>AF86</f>
        <v>10787000</v>
      </c>
      <c r="AG85" s="158">
        <f t="shared" ref="AG85" si="24">AG86</f>
        <v>10821825.279999999</v>
      </c>
      <c r="AH85" s="160"/>
      <c r="AI85" s="160"/>
      <c r="AJ85" s="160"/>
      <c r="AK85" s="160"/>
      <c r="AL85" s="160"/>
      <c r="AM85" s="160"/>
      <c r="AN85" s="160"/>
      <c r="AO85" s="160"/>
      <c r="AP85" s="160"/>
      <c r="AQ85" s="160"/>
      <c r="AR85" s="160"/>
      <c r="AS85" s="160"/>
      <c r="AT85" s="160"/>
      <c r="AU85" s="160"/>
      <c r="AV85" s="160"/>
      <c r="AW85" s="160"/>
      <c r="AX85" s="160"/>
      <c r="AY85" s="158">
        <f t="shared" si="17"/>
        <v>100.32284490590524</v>
      </c>
    </row>
    <row r="86" spans="1:51" ht="32.25" x14ac:dyDescent="0.3">
      <c r="A86" s="151"/>
      <c r="B86" s="140" t="s">
        <v>516</v>
      </c>
      <c r="C86" s="142"/>
      <c r="D86" s="142"/>
      <c r="E86" s="142"/>
      <c r="F86" s="142"/>
      <c r="G86" s="142"/>
      <c r="H86" s="142"/>
      <c r="I86" s="142"/>
      <c r="J86" s="142"/>
      <c r="K86" s="142"/>
      <c r="L86" s="142"/>
      <c r="M86" s="142"/>
      <c r="N86" s="152" t="s">
        <v>465</v>
      </c>
      <c r="O86" s="153"/>
      <c r="P86" s="153"/>
      <c r="Q86" s="153"/>
      <c r="R86" s="154" t="s">
        <v>104</v>
      </c>
      <c r="S86" s="154"/>
      <c r="T86" s="155" t="s">
        <v>468</v>
      </c>
      <c r="U86" s="156" t="s">
        <v>99</v>
      </c>
      <c r="V86" s="157" t="s">
        <v>1</v>
      </c>
      <c r="W86" s="157"/>
      <c r="X86" s="154" t="s">
        <v>98</v>
      </c>
      <c r="Y86" s="142"/>
      <c r="Z86" s="142"/>
      <c r="AA86" s="142"/>
      <c r="AB86" s="142"/>
      <c r="AC86" s="142"/>
      <c r="AD86" s="142"/>
      <c r="AE86" s="142"/>
      <c r="AF86" s="158">
        <v>10787000</v>
      </c>
      <c r="AG86" s="158">
        <v>10821825.279999999</v>
      </c>
      <c r="AH86" s="159"/>
      <c r="AI86" s="159"/>
      <c r="AJ86" s="159"/>
      <c r="AK86" s="159"/>
      <c r="AL86" s="159"/>
      <c r="AM86" s="159"/>
      <c r="AN86" s="159"/>
      <c r="AO86" s="159"/>
      <c r="AP86" s="159"/>
      <c r="AQ86" s="159"/>
      <c r="AR86" s="159"/>
      <c r="AS86" s="159"/>
      <c r="AT86" s="159"/>
      <c r="AU86" s="160"/>
      <c r="AV86" s="160"/>
      <c r="AW86" s="160"/>
      <c r="AX86" s="160"/>
      <c r="AY86" s="158">
        <f t="shared" si="17"/>
        <v>100.32284490590524</v>
      </c>
    </row>
    <row r="87" spans="1:51" ht="32.25" x14ac:dyDescent="0.3">
      <c r="A87" s="151"/>
      <c r="B87" s="140" t="s">
        <v>517</v>
      </c>
      <c r="C87" s="142"/>
      <c r="D87" s="142"/>
      <c r="E87" s="142"/>
      <c r="F87" s="142"/>
      <c r="G87" s="142"/>
      <c r="H87" s="142"/>
      <c r="I87" s="142"/>
      <c r="J87" s="142"/>
      <c r="K87" s="142"/>
      <c r="L87" s="142"/>
      <c r="M87" s="142"/>
      <c r="N87" s="152" t="s">
        <v>469</v>
      </c>
      <c r="O87" s="153"/>
      <c r="P87" s="153"/>
      <c r="Q87" s="153"/>
      <c r="R87" s="154" t="s">
        <v>104</v>
      </c>
      <c r="S87" s="154"/>
      <c r="T87" s="155" t="s">
        <v>470</v>
      </c>
      <c r="U87" s="156" t="s">
        <v>99</v>
      </c>
      <c r="V87" s="157" t="s">
        <v>1</v>
      </c>
      <c r="W87" s="157"/>
      <c r="X87" s="154" t="s">
        <v>98</v>
      </c>
      <c r="Y87" s="142"/>
      <c r="Z87" s="142"/>
      <c r="AA87" s="142"/>
      <c r="AB87" s="142"/>
      <c r="AC87" s="142"/>
      <c r="AD87" s="142"/>
      <c r="AE87" s="142"/>
      <c r="AF87" s="158">
        <f>AF88</f>
        <v>1483000</v>
      </c>
      <c r="AG87" s="158">
        <f t="shared" ref="AG87" si="25">AG88</f>
        <v>1433411.38</v>
      </c>
      <c r="AH87" s="159"/>
      <c r="AI87" s="159"/>
      <c r="AJ87" s="159"/>
      <c r="AK87" s="159"/>
      <c r="AL87" s="159"/>
      <c r="AM87" s="159"/>
      <c r="AN87" s="159"/>
      <c r="AO87" s="159"/>
      <c r="AP87" s="159"/>
      <c r="AQ87" s="159"/>
      <c r="AR87" s="159"/>
      <c r="AS87" s="159"/>
      <c r="AT87" s="159"/>
      <c r="AU87" s="160"/>
      <c r="AV87" s="160"/>
      <c r="AW87" s="160"/>
      <c r="AX87" s="160"/>
      <c r="AY87" s="158">
        <f t="shared" si="17"/>
        <v>96.656195549561701</v>
      </c>
    </row>
    <row r="88" spans="1:51" ht="48" x14ac:dyDescent="0.3">
      <c r="A88" s="151"/>
      <c r="B88" s="140" t="s">
        <v>517</v>
      </c>
      <c r="C88" s="142"/>
      <c r="D88" s="142"/>
      <c r="E88" s="142"/>
      <c r="F88" s="142"/>
      <c r="G88" s="142"/>
      <c r="H88" s="142"/>
      <c r="I88" s="142"/>
      <c r="J88" s="142"/>
      <c r="K88" s="142"/>
      <c r="L88" s="142"/>
      <c r="M88" s="142"/>
      <c r="N88" s="152" t="s">
        <v>471</v>
      </c>
      <c r="O88" s="153"/>
      <c r="P88" s="153"/>
      <c r="Q88" s="153"/>
      <c r="R88" s="154" t="s">
        <v>104</v>
      </c>
      <c r="S88" s="154"/>
      <c r="T88" s="155" t="s">
        <v>472</v>
      </c>
      <c r="U88" s="156" t="s">
        <v>99</v>
      </c>
      <c r="V88" s="157" t="s">
        <v>1</v>
      </c>
      <c r="W88" s="157"/>
      <c r="X88" s="154" t="s">
        <v>98</v>
      </c>
      <c r="Y88" s="142"/>
      <c r="Z88" s="142"/>
      <c r="AA88" s="142"/>
      <c r="AB88" s="142"/>
      <c r="AC88" s="142"/>
      <c r="AD88" s="142"/>
      <c r="AE88" s="142"/>
      <c r="AF88" s="158">
        <v>1483000</v>
      </c>
      <c r="AG88" s="158">
        <v>1433411.38</v>
      </c>
      <c r="AH88" s="159"/>
      <c r="AI88" s="159"/>
      <c r="AJ88" s="159"/>
      <c r="AK88" s="159"/>
      <c r="AL88" s="159"/>
      <c r="AM88" s="159"/>
      <c r="AN88" s="159"/>
      <c r="AO88" s="159"/>
      <c r="AP88" s="159"/>
      <c r="AQ88" s="159"/>
      <c r="AR88" s="159"/>
      <c r="AS88" s="159"/>
      <c r="AT88" s="159"/>
      <c r="AU88" s="160"/>
      <c r="AV88" s="160"/>
      <c r="AW88" s="160"/>
      <c r="AX88" s="160"/>
      <c r="AY88" s="158">
        <f t="shared" si="17"/>
        <v>96.656195549561701</v>
      </c>
    </row>
    <row r="89" spans="1:51" x14ac:dyDescent="0.3">
      <c r="A89" s="151"/>
      <c r="B89" s="140" t="s">
        <v>519</v>
      </c>
      <c r="C89" s="141"/>
      <c r="D89" s="141"/>
      <c r="E89" s="141" t="s">
        <v>431</v>
      </c>
      <c r="F89" s="141" t="s">
        <v>518</v>
      </c>
      <c r="G89" s="141" t="s">
        <v>520</v>
      </c>
      <c r="H89" s="141" t="s">
        <v>521</v>
      </c>
      <c r="I89" s="141" t="s">
        <v>522</v>
      </c>
      <c r="J89" s="141"/>
      <c r="K89" s="161"/>
      <c r="L89" s="161"/>
      <c r="M89" s="141"/>
      <c r="N89" s="152" t="s">
        <v>120</v>
      </c>
      <c r="O89" s="152"/>
      <c r="P89" s="162"/>
      <c r="Q89" s="163"/>
      <c r="R89" s="154" t="s">
        <v>104</v>
      </c>
      <c r="S89" s="154"/>
      <c r="T89" s="155" t="s">
        <v>121</v>
      </c>
      <c r="U89" s="156" t="s">
        <v>111</v>
      </c>
      <c r="V89" s="157" t="s">
        <v>1</v>
      </c>
      <c r="W89" s="157"/>
      <c r="X89" s="154" t="s">
        <v>98</v>
      </c>
      <c r="Y89" s="141"/>
      <c r="Z89" s="164"/>
      <c r="AA89" s="165"/>
      <c r="AB89" s="158"/>
      <c r="AC89" s="158"/>
      <c r="AD89" s="158"/>
      <c r="AE89" s="158"/>
      <c r="AF89" s="158">
        <f>AF90</f>
        <v>19000</v>
      </c>
      <c r="AG89" s="158">
        <f>AG90</f>
        <v>19570.47</v>
      </c>
      <c r="AH89" s="160"/>
      <c r="AI89" s="160"/>
      <c r="AJ89" s="160"/>
      <c r="AK89" s="160"/>
      <c r="AL89" s="160"/>
      <c r="AM89" s="160"/>
      <c r="AN89" s="160"/>
      <c r="AO89" s="160"/>
      <c r="AP89" s="160"/>
      <c r="AQ89" s="160"/>
      <c r="AR89" s="160"/>
      <c r="AS89" s="160"/>
      <c r="AT89" s="160"/>
      <c r="AU89" s="160"/>
      <c r="AV89" s="160"/>
      <c r="AW89" s="160"/>
      <c r="AX89" s="160"/>
      <c r="AY89" s="158">
        <f t="shared" si="17"/>
        <v>103.00247368421054</v>
      </c>
    </row>
    <row r="90" spans="1:51" x14ac:dyDescent="0.3">
      <c r="A90" s="151"/>
      <c r="B90" s="140" t="s">
        <v>516</v>
      </c>
      <c r="C90" s="142"/>
      <c r="D90" s="142"/>
      <c r="E90" s="142"/>
      <c r="F90" s="142"/>
      <c r="G90" s="142"/>
      <c r="H90" s="142"/>
      <c r="I90" s="142"/>
      <c r="J90" s="142"/>
      <c r="K90" s="142"/>
      <c r="L90" s="142"/>
      <c r="M90" s="142"/>
      <c r="N90" s="152" t="s">
        <v>120</v>
      </c>
      <c r="O90" s="153"/>
      <c r="P90" s="153"/>
      <c r="Q90" s="153"/>
      <c r="R90" s="154" t="s">
        <v>104</v>
      </c>
      <c r="S90" s="154"/>
      <c r="T90" s="155" t="s">
        <v>119</v>
      </c>
      <c r="U90" s="156" t="s">
        <v>111</v>
      </c>
      <c r="V90" s="157" t="s">
        <v>1</v>
      </c>
      <c r="W90" s="157"/>
      <c r="X90" s="154" t="s">
        <v>98</v>
      </c>
      <c r="Y90" s="142"/>
      <c r="Z90" s="142"/>
      <c r="AA90" s="142"/>
      <c r="AB90" s="142"/>
      <c r="AC90" s="142"/>
      <c r="AD90" s="142"/>
      <c r="AE90" s="142"/>
      <c r="AF90" s="158">
        <v>19000</v>
      </c>
      <c r="AG90" s="158">
        <v>19570.47</v>
      </c>
      <c r="AH90" s="159"/>
      <c r="AI90" s="159"/>
      <c r="AJ90" s="159"/>
      <c r="AK90" s="159"/>
      <c r="AL90" s="159"/>
      <c r="AM90" s="159"/>
      <c r="AN90" s="159"/>
      <c r="AO90" s="159"/>
      <c r="AP90" s="159"/>
      <c r="AQ90" s="159"/>
      <c r="AR90" s="159"/>
      <c r="AS90" s="159"/>
      <c r="AT90" s="159"/>
      <c r="AU90" s="160"/>
      <c r="AV90" s="160"/>
      <c r="AW90" s="160"/>
      <c r="AX90" s="160"/>
      <c r="AY90" s="158">
        <f t="shared" si="17"/>
        <v>103.00247368421054</v>
      </c>
    </row>
    <row r="91" spans="1:51" x14ac:dyDescent="0.3">
      <c r="A91" s="151"/>
      <c r="B91" s="140" t="s">
        <v>523</v>
      </c>
      <c r="C91" s="142"/>
      <c r="D91" s="142"/>
      <c r="E91" s="142"/>
      <c r="F91" s="142"/>
      <c r="G91" s="142"/>
      <c r="H91" s="142"/>
      <c r="I91" s="142"/>
      <c r="J91" s="142"/>
      <c r="K91" s="142"/>
      <c r="L91" s="142"/>
      <c r="M91" s="142"/>
      <c r="N91" s="152" t="s">
        <v>117</v>
      </c>
      <c r="O91" s="153"/>
      <c r="P91" s="153"/>
      <c r="Q91" s="153"/>
      <c r="R91" s="154" t="s">
        <v>104</v>
      </c>
      <c r="S91" s="154"/>
      <c r="T91" s="155" t="s">
        <v>118</v>
      </c>
      <c r="U91" s="156" t="s">
        <v>99</v>
      </c>
      <c r="V91" s="157" t="s">
        <v>1</v>
      </c>
      <c r="W91" s="157"/>
      <c r="X91" s="154" t="s">
        <v>98</v>
      </c>
      <c r="Y91" s="142"/>
      <c r="Z91" s="142"/>
      <c r="AA91" s="142"/>
      <c r="AB91" s="142"/>
      <c r="AC91" s="142"/>
      <c r="AD91" s="142"/>
      <c r="AE91" s="142"/>
      <c r="AF91" s="158">
        <f>AF92</f>
        <v>6177800</v>
      </c>
      <c r="AG91" s="158">
        <f t="shared" ref="AG91" si="26">AG92</f>
        <v>6195525.6799999997</v>
      </c>
      <c r="AH91" s="159"/>
      <c r="AI91" s="159"/>
      <c r="AJ91" s="159"/>
      <c r="AK91" s="159"/>
      <c r="AL91" s="159"/>
      <c r="AM91" s="159"/>
      <c r="AN91" s="159"/>
      <c r="AO91" s="159"/>
      <c r="AP91" s="159"/>
      <c r="AQ91" s="159"/>
      <c r="AR91" s="159"/>
      <c r="AS91" s="159"/>
      <c r="AT91" s="159"/>
      <c r="AU91" s="160"/>
      <c r="AV91" s="160"/>
      <c r="AW91" s="160"/>
      <c r="AX91" s="160"/>
      <c r="AY91" s="158">
        <f t="shared" si="17"/>
        <v>100.28692544271422</v>
      </c>
    </row>
    <row r="92" spans="1:51" x14ac:dyDescent="0.3">
      <c r="A92" s="151"/>
      <c r="B92" s="140" t="s">
        <v>523</v>
      </c>
      <c r="C92" s="141"/>
      <c r="D92" s="141"/>
      <c r="E92" s="141" t="s">
        <v>431</v>
      </c>
      <c r="F92" s="141" t="s">
        <v>524</v>
      </c>
      <c r="G92" s="141" t="s">
        <v>525</v>
      </c>
      <c r="H92" s="141" t="s">
        <v>526</v>
      </c>
      <c r="I92" s="141" t="s">
        <v>526</v>
      </c>
      <c r="J92" s="141"/>
      <c r="K92" s="161"/>
      <c r="L92" s="161"/>
      <c r="M92" s="141"/>
      <c r="N92" s="152" t="s">
        <v>117</v>
      </c>
      <c r="O92" s="152"/>
      <c r="P92" s="162"/>
      <c r="Q92" s="163"/>
      <c r="R92" s="154" t="s">
        <v>104</v>
      </c>
      <c r="S92" s="154"/>
      <c r="T92" s="155" t="s">
        <v>116</v>
      </c>
      <c r="U92" s="156" t="s">
        <v>99</v>
      </c>
      <c r="V92" s="157" t="s">
        <v>1</v>
      </c>
      <c r="W92" s="157"/>
      <c r="X92" s="154" t="s">
        <v>98</v>
      </c>
      <c r="Y92" s="141"/>
      <c r="Z92" s="164"/>
      <c r="AA92" s="165"/>
      <c r="AB92" s="158"/>
      <c r="AC92" s="158"/>
      <c r="AD92" s="158"/>
      <c r="AE92" s="158"/>
      <c r="AF92" s="158">
        <v>6177800</v>
      </c>
      <c r="AG92" s="158">
        <v>6195525.6799999997</v>
      </c>
      <c r="AH92" s="160"/>
      <c r="AI92" s="160"/>
      <c r="AJ92" s="160"/>
      <c r="AK92" s="160"/>
      <c r="AL92" s="160"/>
      <c r="AM92" s="160"/>
      <c r="AN92" s="160"/>
      <c r="AO92" s="160"/>
      <c r="AP92" s="160"/>
      <c r="AQ92" s="160"/>
      <c r="AR92" s="160"/>
      <c r="AS92" s="160"/>
      <c r="AT92" s="160"/>
      <c r="AU92" s="160"/>
      <c r="AV92" s="160"/>
      <c r="AW92" s="160"/>
      <c r="AX92" s="160"/>
      <c r="AY92" s="158">
        <f t="shared" si="17"/>
        <v>100.28692544271422</v>
      </c>
    </row>
    <row r="93" spans="1:51" x14ac:dyDescent="0.3">
      <c r="A93" s="151"/>
      <c r="B93" s="140" t="s">
        <v>495</v>
      </c>
      <c r="C93" s="142"/>
      <c r="D93" s="142"/>
      <c r="E93" s="142"/>
      <c r="F93" s="142"/>
      <c r="G93" s="142"/>
      <c r="H93" s="142"/>
      <c r="I93" s="142"/>
      <c r="J93" s="142"/>
      <c r="K93" s="142"/>
      <c r="L93" s="142"/>
      <c r="M93" s="142"/>
      <c r="N93" s="152" t="s">
        <v>115</v>
      </c>
      <c r="O93" s="153"/>
      <c r="P93" s="153"/>
      <c r="Q93" s="153"/>
      <c r="R93" s="154" t="s">
        <v>104</v>
      </c>
      <c r="S93" s="154"/>
      <c r="T93" s="155" t="s">
        <v>114</v>
      </c>
      <c r="U93" s="156" t="s">
        <v>111</v>
      </c>
      <c r="V93" s="157" t="s">
        <v>1</v>
      </c>
      <c r="W93" s="157"/>
      <c r="X93" s="154" t="s">
        <v>98</v>
      </c>
      <c r="Y93" s="142"/>
      <c r="Z93" s="142"/>
      <c r="AA93" s="142"/>
      <c r="AB93" s="142"/>
      <c r="AC93" s="142"/>
      <c r="AD93" s="142"/>
      <c r="AE93" s="142"/>
      <c r="AF93" s="158">
        <f>AF94</f>
        <v>1468000</v>
      </c>
      <c r="AG93" s="158">
        <f t="shared" ref="AG93" si="27">AG94</f>
        <v>1364297.07</v>
      </c>
      <c r="AH93" s="159"/>
      <c r="AI93" s="159"/>
      <c r="AJ93" s="159"/>
      <c r="AK93" s="159"/>
      <c r="AL93" s="159"/>
      <c r="AM93" s="159"/>
      <c r="AN93" s="159"/>
      <c r="AO93" s="159"/>
      <c r="AP93" s="159"/>
      <c r="AQ93" s="159"/>
      <c r="AR93" s="159"/>
      <c r="AS93" s="159"/>
      <c r="AT93" s="159"/>
      <c r="AU93" s="160"/>
      <c r="AV93" s="160"/>
      <c r="AW93" s="160"/>
      <c r="AX93" s="160"/>
      <c r="AY93" s="158">
        <f t="shared" si="17"/>
        <v>92.935767711171664</v>
      </c>
    </row>
    <row r="94" spans="1:51" ht="32.25" x14ac:dyDescent="0.3">
      <c r="A94" s="151"/>
      <c r="B94" s="140" t="s">
        <v>495</v>
      </c>
      <c r="C94" s="141"/>
      <c r="D94" s="141"/>
      <c r="E94" s="141" t="s">
        <v>431</v>
      </c>
      <c r="F94" s="141" t="s">
        <v>524</v>
      </c>
      <c r="G94" s="141" t="s">
        <v>527</v>
      </c>
      <c r="H94" s="141" t="s">
        <v>528</v>
      </c>
      <c r="I94" s="141" t="s">
        <v>528</v>
      </c>
      <c r="J94" s="141"/>
      <c r="K94" s="161"/>
      <c r="L94" s="161"/>
      <c r="M94" s="141"/>
      <c r="N94" s="152" t="s">
        <v>113</v>
      </c>
      <c r="O94" s="152"/>
      <c r="P94" s="162"/>
      <c r="Q94" s="163"/>
      <c r="R94" s="154" t="s">
        <v>104</v>
      </c>
      <c r="S94" s="154"/>
      <c r="T94" s="155" t="s">
        <v>112</v>
      </c>
      <c r="U94" s="156" t="s">
        <v>111</v>
      </c>
      <c r="V94" s="157" t="s">
        <v>1</v>
      </c>
      <c r="W94" s="157"/>
      <c r="X94" s="154" t="s">
        <v>98</v>
      </c>
      <c r="Y94" s="141"/>
      <c r="Z94" s="164"/>
      <c r="AA94" s="165"/>
      <c r="AB94" s="158"/>
      <c r="AC94" s="158"/>
      <c r="AD94" s="158"/>
      <c r="AE94" s="158"/>
      <c r="AF94" s="158">
        <v>1468000</v>
      </c>
      <c r="AG94" s="158">
        <v>1364297.07</v>
      </c>
      <c r="AH94" s="160"/>
      <c r="AI94" s="160"/>
      <c r="AJ94" s="160"/>
      <c r="AK94" s="160"/>
      <c r="AL94" s="160"/>
      <c r="AM94" s="160"/>
      <c r="AN94" s="160"/>
      <c r="AO94" s="160"/>
      <c r="AP94" s="160"/>
      <c r="AQ94" s="160"/>
      <c r="AR94" s="160"/>
      <c r="AS94" s="160"/>
      <c r="AT94" s="160"/>
      <c r="AU94" s="160"/>
      <c r="AV94" s="160"/>
      <c r="AW94" s="160"/>
      <c r="AX94" s="160"/>
      <c r="AY94" s="158">
        <f t="shared" si="17"/>
        <v>92.935767711171664</v>
      </c>
    </row>
    <row r="95" spans="1:51" x14ac:dyDescent="0.3">
      <c r="A95" s="151"/>
      <c r="B95" s="140" t="s">
        <v>494</v>
      </c>
      <c r="C95" s="142"/>
      <c r="D95" s="142"/>
      <c r="E95" s="142"/>
      <c r="F95" s="142"/>
      <c r="G95" s="142"/>
      <c r="H95" s="142"/>
      <c r="I95" s="142"/>
      <c r="J95" s="142"/>
      <c r="K95" s="142"/>
      <c r="L95" s="142"/>
      <c r="M95" s="142"/>
      <c r="N95" s="152" t="s">
        <v>101</v>
      </c>
      <c r="O95" s="153"/>
      <c r="P95" s="153"/>
      <c r="Q95" s="153"/>
      <c r="R95" s="154" t="s">
        <v>104</v>
      </c>
      <c r="S95" s="154"/>
      <c r="T95" s="155" t="s">
        <v>100</v>
      </c>
      <c r="U95" s="156" t="s">
        <v>4</v>
      </c>
      <c r="V95" s="157" t="s">
        <v>1</v>
      </c>
      <c r="W95" s="157"/>
      <c r="X95" s="154" t="s">
        <v>5</v>
      </c>
      <c r="Y95" s="142"/>
      <c r="Z95" s="142"/>
      <c r="AA95" s="142"/>
      <c r="AB95" s="142"/>
      <c r="AC95" s="142"/>
      <c r="AD95" s="142"/>
      <c r="AE95" s="142"/>
      <c r="AF95" s="158">
        <f>AF96</f>
        <v>5874000</v>
      </c>
      <c r="AG95" s="158">
        <f t="shared" ref="AG95:AG96" si="28">AG96</f>
        <v>6227794.2000000002</v>
      </c>
      <c r="AH95" s="159"/>
      <c r="AI95" s="159"/>
      <c r="AJ95" s="159"/>
      <c r="AK95" s="159"/>
      <c r="AL95" s="159"/>
      <c r="AM95" s="159"/>
      <c r="AN95" s="159"/>
      <c r="AO95" s="159"/>
      <c r="AP95" s="159"/>
      <c r="AQ95" s="159"/>
      <c r="AR95" s="159"/>
      <c r="AS95" s="159"/>
      <c r="AT95" s="159"/>
      <c r="AU95" s="160"/>
      <c r="AV95" s="160"/>
      <c r="AW95" s="160"/>
      <c r="AX95" s="160"/>
      <c r="AY95" s="158">
        <f t="shared" si="17"/>
        <v>106.02305413687436</v>
      </c>
    </row>
    <row r="96" spans="1:51" ht="32.25" x14ac:dyDescent="0.3">
      <c r="A96" s="151"/>
      <c r="B96" s="140" t="s">
        <v>529</v>
      </c>
      <c r="C96" s="142"/>
      <c r="D96" s="142"/>
      <c r="E96" s="142"/>
      <c r="F96" s="142"/>
      <c r="G96" s="142"/>
      <c r="H96" s="142"/>
      <c r="I96" s="142"/>
      <c r="J96" s="142"/>
      <c r="K96" s="142"/>
      <c r="L96" s="142"/>
      <c r="M96" s="142"/>
      <c r="N96" s="152" t="s">
        <v>110</v>
      </c>
      <c r="O96" s="153"/>
      <c r="P96" s="153"/>
      <c r="Q96" s="153"/>
      <c r="R96" s="154" t="s">
        <v>104</v>
      </c>
      <c r="S96" s="154"/>
      <c r="T96" s="155" t="s">
        <v>109</v>
      </c>
      <c r="U96" s="156" t="s">
        <v>99</v>
      </c>
      <c r="V96" s="157" t="s">
        <v>1</v>
      </c>
      <c r="W96" s="157"/>
      <c r="X96" s="154" t="s">
        <v>98</v>
      </c>
      <c r="Y96" s="142"/>
      <c r="Z96" s="142"/>
      <c r="AA96" s="142"/>
      <c r="AB96" s="142"/>
      <c r="AC96" s="142"/>
      <c r="AD96" s="142"/>
      <c r="AE96" s="142"/>
      <c r="AF96" s="158">
        <f>AF97</f>
        <v>5874000</v>
      </c>
      <c r="AG96" s="158">
        <f t="shared" si="28"/>
        <v>6227794.2000000002</v>
      </c>
      <c r="AH96" s="159"/>
      <c r="AI96" s="159"/>
      <c r="AJ96" s="159"/>
      <c r="AK96" s="159"/>
      <c r="AL96" s="159"/>
      <c r="AM96" s="159"/>
      <c r="AN96" s="159"/>
      <c r="AO96" s="159"/>
      <c r="AP96" s="159"/>
      <c r="AQ96" s="159"/>
      <c r="AR96" s="159"/>
      <c r="AS96" s="159"/>
      <c r="AT96" s="159"/>
      <c r="AU96" s="160"/>
      <c r="AV96" s="160"/>
      <c r="AW96" s="160"/>
      <c r="AX96" s="160"/>
      <c r="AY96" s="158">
        <f t="shared" si="17"/>
        <v>106.02305413687436</v>
      </c>
    </row>
    <row r="97" spans="1:51" ht="32.25" x14ac:dyDescent="0.3">
      <c r="A97" s="151"/>
      <c r="B97" s="140" t="s">
        <v>534</v>
      </c>
      <c r="C97" s="141"/>
      <c r="D97" s="141"/>
      <c r="E97" s="141" t="s">
        <v>531</v>
      </c>
      <c r="F97" s="141" t="s">
        <v>532</v>
      </c>
      <c r="G97" s="141" t="s">
        <v>533</v>
      </c>
      <c r="H97" s="141" t="s">
        <v>535</v>
      </c>
      <c r="I97" s="141" t="s">
        <v>536</v>
      </c>
      <c r="J97" s="141"/>
      <c r="K97" s="161"/>
      <c r="L97" s="161"/>
      <c r="M97" s="141"/>
      <c r="N97" s="152" t="s">
        <v>108</v>
      </c>
      <c r="O97" s="152"/>
      <c r="P97" s="162"/>
      <c r="Q97" s="163"/>
      <c r="R97" s="154" t="s">
        <v>104</v>
      </c>
      <c r="S97" s="154"/>
      <c r="T97" s="155" t="s">
        <v>107</v>
      </c>
      <c r="U97" s="156" t="s">
        <v>99</v>
      </c>
      <c r="V97" s="157" t="s">
        <v>1</v>
      </c>
      <c r="W97" s="157"/>
      <c r="X97" s="154" t="s">
        <v>98</v>
      </c>
      <c r="Y97" s="141"/>
      <c r="Z97" s="164"/>
      <c r="AA97" s="165"/>
      <c r="AB97" s="158"/>
      <c r="AC97" s="158"/>
      <c r="AD97" s="158"/>
      <c r="AE97" s="158"/>
      <c r="AF97" s="158">
        <v>5874000</v>
      </c>
      <c r="AG97" s="158">
        <v>6227794.2000000002</v>
      </c>
      <c r="AH97" s="160"/>
      <c r="AI97" s="160"/>
      <c r="AJ97" s="160"/>
      <c r="AK97" s="160"/>
      <c r="AL97" s="160"/>
      <c r="AM97" s="160"/>
      <c r="AN97" s="160"/>
      <c r="AO97" s="160"/>
      <c r="AP97" s="160"/>
      <c r="AQ97" s="160"/>
      <c r="AR97" s="160"/>
      <c r="AS97" s="160"/>
      <c r="AT97" s="160"/>
      <c r="AU97" s="160"/>
      <c r="AV97" s="160"/>
      <c r="AW97" s="160"/>
      <c r="AX97" s="160"/>
      <c r="AY97" s="158">
        <f t="shared" si="17"/>
        <v>106.02305413687436</v>
      </c>
    </row>
    <row r="98" spans="1:51" ht="32.25" x14ac:dyDescent="0.3">
      <c r="A98" s="151"/>
      <c r="B98" s="140" t="s">
        <v>530</v>
      </c>
      <c r="C98" s="142"/>
      <c r="D98" s="142"/>
      <c r="E98" s="142"/>
      <c r="F98" s="142"/>
      <c r="G98" s="142"/>
      <c r="H98" s="142"/>
      <c r="I98" s="142"/>
      <c r="J98" s="142"/>
      <c r="K98" s="142"/>
      <c r="L98" s="142"/>
      <c r="M98" s="142"/>
      <c r="N98" s="152" t="s">
        <v>106</v>
      </c>
      <c r="O98" s="153"/>
      <c r="P98" s="153"/>
      <c r="Q98" s="153"/>
      <c r="R98" s="154" t="s">
        <v>104</v>
      </c>
      <c r="S98" s="154"/>
      <c r="T98" s="155" t="s">
        <v>105</v>
      </c>
      <c r="U98" s="156" t="s">
        <v>4</v>
      </c>
      <c r="V98" s="157" t="s">
        <v>1</v>
      </c>
      <c r="W98" s="157"/>
      <c r="X98" s="154" t="s">
        <v>5</v>
      </c>
      <c r="Y98" s="142"/>
      <c r="Z98" s="142"/>
      <c r="AA98" s="142"/>
      <c r="AB98" s="142"/>
      <c r="AC98" s="142"/>
      <c r="AD98" s="142"/>
      <c r="AE98" s="142"/>
      <c r="AF98" s="158">
        <f>AF99</f>
        <v>0</v>
      </c>
      <c r="AG98" s="158">
        <f>AG99</f>
        <v>928.14</v>
      </c>
      <c r="AH98" s="159"/>
      <c r="AI98" s="159"/>
      <c r="AJ98" s="159"/>
      <c r="AK98" s="159"/>
      <c r="AL98" s="159"/>
      <c r="AM98" s="159"/>
      <c r="AN98" s="159"/>
      <c r="AO98" s="159"/>
      <c r="AP98" s="159"/>
      <c r="AQ98" s="159"/>
      <c r="AR98" s="159"/>
      <c r="AS98" s="159"/>
      <c r="AT98" s="159"/>
      <c r="AU98" s="160"/>
      <c r="AV98" s="160"/>
      <c r="AW98" s="160"/>
      <c r="AX98" s="160"/>
      <c r="AY98" s="158"/>
    </row>
    <row r="99" spans="1:51" x14ac:dyDescent="0.3">
      <c r="A99" s="151"/>
      <c r="B99" s="140" t="s">
        <v>543</v>
      </c>
      <c r="C99" s="142"/>
      <c r="D99" s="142"/>
      <c r="E99" s="142"/>
      <c r="F99" s="142"/>
      <c r="G99" s="142"/>
      <c r="H99" s="142"/>
      <c r="I99" s="142"/>
      <c r="J99" s="142"/>
      <c r="K99" s="142"/>
      <c r="L99" s="142"/>
      <c r="M99" s="142"/>
      <c r="N99" s="152" t="s">
        <v>678</v>
      </c>
      <c r="O99" s="153"/>
      <c r="P99" s="153"/>
      <c r="Q99" s="153"/>
      <c r="R99" s="154" t="s">
        <v>104</v>
      </c>
      <c r="S99" s="154"/>
      <c r="T99" s="155" t="s">
        <v>642</v>
      </c>
      <c r="U99" s="156" t="s">
        <v>4</v>
      </c>
      <c r="V99" s="157" t="s">
        <v>1</v>
      </c>
      <c r="W99" s="157"/>
      <c r="X99" s="154" t="s">
        <v>98</v>
      </c>
      <c r="Y99" s="142"/>
      <c r="Z99" s="142"/>
      <c r="AA99" s="142"/>
      <c r="AB99" s="142"/>
      <c r="AC99" s="142"/>
      <c r="AD99" s="142"/>
      <c r="AE99" s="142"/>
      <c r="AF99" s="158">
        <f>AF100</f>
        <v>0</v>
      </c>
      <c r="AG99" s="158">
        <f t="shared" ref="AG99:AG100" si="29">AG100</f>
        <v>928.14</v>
      </c>
      <c r="AH99" s="159"/>
      <c r="AI99" s="159"/>
      <c r="AJ99" s="159"/>
      <c r="AK99" s="159"/>
      <c r="AL99" s="159"/>
      <c r="AM99" s="159"/>
      <c r="AN99" s="159"/>
      <c r="AO99" s="159"/>
      <c r="AP99" s="159"/>
      <c r="AQ99" s="159"/>
      <c r="AR99" s="159"/>
      <c r="AS99" s="159"/>
      <c r="AT99" s="159"/>
      <c r="AU99" s="160"/>
      <c r="AV99" s="160"/>
      <c r="AW99" s="160"/>
      <c r="AX99" s="160"/>
      <c r="AY99" s="158"/>
    </row>
    <row r="100" spans="1:51" ht="32.25" x14ac:dyDescent="0.3">
      <c r="A100" s="151"/>
      <c r="B100" s="140" t="s">
        <v>543</v>
      </c>
      <c r="C100" s="141"/>
      <c r="D100" s="141"/>
      <c r="E100" s="141" t="s">
        <v>531</v>
      </c>
      <c r="F100" s="141" t="s">
        <v>532</v>
      </c>
      <c r="G100" s="141" t="s">
        <v>544</v>
      </c>
      <c r="H100" s="141" t="s">
        <v>545</v>
      </c>
      <c r="I100" s="141" t="s">
        <v>546</v>
      </c>
      <c r="J100" s="141"/>
      <c r="K100" s="161"/>
      <c r="L100" s="161"/>
      <c r="M100" s="141"/>
      <c r="N100" s="152" t="s">
        <v>679</v>
      </c>
      <c r="O100" s="152"/>
      <c r="P100" s="162"/>
      <c r="Q100" s="163"/>
      <c r="R100" s="154" t="s">
        <v>104</v>
      </c>
      <c r="S100" s="154"/>
      <c r="T100" s="155" t="s">
        <v>643</v>
      </c>
      <c r="U100" s="156" t="s">
        <v>4</v>
      </c>
      <c r="V100" s="157" t="s">
        <v>1</v>
      </c>
      <c r="W100" s="157"/>
      <c r="X100" s="154" t="s">
        <v>98</v>
      </c>
      <c r="Y100" s="141"/>
      <c r="Z100" s="164"/>
      <c r="AA100" s="165"/>
      <c r="AB100" s="158"/>
      <c r="AC100" s="158"/>
      <c r="AD100" s="158"/>
      <c r="AE100" s="158"/>
      <c r="AF100" s="158">
        <f>AF101</f>
        <v>0</v>
      </c>
      <c r="AG100" s="158">
        <f t="shared" si="29"/>
        <v>928.14</v>
      </c>
      <c r="AH100" s="160"/>
      <c r="AI100" s="160"/>
      <c r="AJ100" s="160"/>
      <c r="AK100" s="160"/>
      <c r="AL100" s="160"/>
      <c r="AM100" s="160"/>
      <c r="AN100" s="160"/>
      <c r="AO100" s="160"/>
      <c r="AP100" s="160"/>
      <c r="AQ100" s="160"/>
      <c r="AR100" s="160"/>
      <c r="AS100" s="160"/>
      <c r="AT100" s="160"/>
      <c r="AU100" s="160"/>
      <c r="AV100" s="160"/>
      <c r="AW100" s="160"/>
      <c r="AX100" s="160"/>
      <c r="AY100" s="158"/>
    </row>
    <row r="101" spans="1:51" ht="48" x14ac:dyDescent="0.3">
      <c r="A101" s="151"/>
      <c r="B101" s="140" t="s">
        <v>529</v>
      </c>
      <c r="C101" s="142"/>
      <c r="D101" s="142"/>
      <c r="E101" s="142"/>
      <c r="F101" s="142"/>
      <c r="G101" s="142"/>
      <c r="H101" s="142"/>
      <c r="I101" s="142"/>
      <c r="J101" s="142"/>
      <c r="K101" s="142"/>
      <c r="L101" s="142"/>
      <c r="M101" s="142"/>
      <c r="N101" s="152" t="s">
        <v>680</v>
      </c>
      <c r="O101" s="153"/>
      <c r="P101" s="153"/>
      <c r="Q101" s="153"/>
      <c r="R101" s="154" t="s">
        <v>104</v>
      </c>
      <c r="S101" s="154"/>
      <c r="T101" s="155" t="s">
        <v>644</v>
      </c>
      <c r="U101" s="156" t="s">
        <v>2</v>
      </c>
      <c r="V101" s="157" t="s">
        <v>1</v>
      </c>
      <c r="W101" s="157"/>
      <c r="X101" s="154" t="s">
        <v>98</v>
      </c>
      <c r="Y101" s="142"/>
      <c r="Z101" s="142"/>
      <c r="AA101" s="142"/>
      <c r="AB101" s="142"/>
      <c r="AC101" s="142"/>
      <c r="AD101" s="142"/>
      <c r="AE101" s="142"/>
      <c r="AF101" s="158">
        <v>0</v>
      </c>
      <c r="AG101" s="158">
        <v>928.14</v>
      </c>
      <c r="AH101" s="159"/>
      <c r="AI101" s="159"/>
      <c r="AJ101" s="159"/>
      <c r="AK101" s="159"/>
      <c r="AL101" s="159"/>
      <c r="AM101" s="159"/>
      <c r="AN101" s="159"/>
      <c r="AO101" s="159"/>
      <c r="AP101" s="159"/>
      <c r="AQ101" s="159"/>
      <c r="AR101" s="159"/>
      <c r="AS101" s="159"/>
      <c r="AT101" s="159"/>
      <c r="AU101" s="160"/>
      <c r="AV101" s="160"/>
      <c r="AW101" s="160"/>
      <c r="AX101" s="160"/>
      <c r="AY101" s="158"/>
    </row>
    <row r="102" spans="1:51" x14ac:dyDescent="0.3">
      <c r="A102" s="139">
        <v>6</v>
      </c>
      <c r="B102" s="140" t="s">
        <v>494</v>
      </c>
      <c r="C102" s="141"/>
      <c r="D102" s="141"/>
      <c r="E102" s="141" t="s">
        <v>531</v>
      </c>
      <c r="F102" s="141" t="s">
        <v>549</v>
      </c>
      <c r="G102" s="141" t="s">
        <v>550</v>
      </c>
      <c r="H102" s="141" t="s">
        <v>551</v>
      </c>
      <c r="I102" s="141" t="s">
        <v>551</v>
      </c>
      <c r="J102" s="141"/>
      <c r="K102" s="161"/>
      <c r="L102" s="161"/>
      <c r="M102" s="141"/>
      <c r="N102" s="143" t="s">
        <v>745</v>
      </c>
      <c r="O102" s="143"/>
      <c r="P102" s="179"/>
      <c r="Q102" s="180"/>
      <c r="R102" s="168" t="s">
        <v>103</v>
      </c>
      <c r="S102" s="168"/>
      <c r="T102" s="169"/>
      <c r="U102" s="169"/>
      <c r="V102" s="169"/>
      <c r="W102" s="169"/>
      <c r="X102" s="169"/>
      <c r="Y102" s="175"/>
      <c r="Z102" s="181"/>
      <c r="AA102" s="182"/>
      <c r="AB102" s="148"/>
      <c r="AC102" s="148"/>
      <c r="AD102" s="148"/>
      <c r="AE102" s="148"/>
      <c r="AF102" s="148">
        <f t="shared" ref="AF102:AG107" si="30">AF103</f>
        <v>0</v>
      </c>
      <c r="AG102" s="148">
        <f t="shared" si="30"/>
        <v>3816.56</v>
      </c>
      <c r="AH102" s="172"/>
      <c r="AI102" s="172"/>
      <c r="AJ102" s="172"/>
      <c r="AK102" s="172"/>
      <c r="AL102" s="172"/>
      <c r="AM102" s="172"/>
      <c r="AN102" s="172"/>
      <c r="AO102" s="172"/>
      <c r="AP102" s="172"/>
      <c r="AQ102" s="172"/>
      <c r="AR102" s="172"/>
      <c r="AS102" s="172"/>
      <c r="AT102" s="172"/>
      <c r="AU102" s="172"/>
      <c r="AV102" s="172"/>
      <c r="AW102" s="172"/>
      <c r="AX102" s="172"/>
      <c r="AY102" s="148"/>
    </row>
    <row r="103" spans="1:51" x14ac:dyDescent="0.3">
      <c r="A103" s="151"/>
      <c r="B103" s="140" t="s">
        <v>552</v>
      </c>
      <c r="C103" s="141"/>
      <c r="D103" s="142" t="s">
        <v>553</v>
      </c>
      <c r="E103" s="142"/>
      <c r="F103" s="142"/>
      <c r="G103" s="142"/>
      <c r="H103" s="142"/>
      <c r="I103" s="142"/>
      <c r="J103" s="142"/>
      <c r="K103" s="142"/>
      <c r="L103" s="142"/>
      <c r="M103" s="142"/>
      <c r="N103" s="152" t="s">
        <v>9</v>
      </c>
      <c r="O103" s="153"/>
      <c r="P103" s="153"/>
      <c r="Q103" s="153"/>
      <c r="R103" s="154" t="s">
        <v>103</v>
      </c>
      <c r="S103" s="154"/>
      <c r="T103" s="155" t="s">
        <v>8</v>
      </c>
      <c r="U103" s="156" t="s">
        <v>4</v>
      </c>
      <c r="V103" s="157" t="s">
        <v>1</v>
      </c>
      <c r="W103" s="157"/>
      <c r="X103" s="154" t="s">
        <v>5</v>
      </c>
      <c r="Y103" s="142"/>
      <c r="Z103" s="142"/>
      <c r="AA103" s="142"/>
      <c r="AB103" s="142"/>
      <c r="AC103" s="142"/>
      <c r="AD103" s="142"/>
      <c r="AE103" s="142"/>
      <c r="AF103" s="158">
        <v>0</v>
      </c>
      <c r="AG103" s="158">
        <f t="shared" si="30"/>
        <v>3816.56</v>
      </c>
      <c r="AH103" s="159"/>
      <c r="AI103" s="159"/>
      <c r="AJ103" s="159"/>
      <c r="AK103" s="159"/>
      <c r="AL103" s="159"/>
      <c r="AM103" s="159"/>
      <c r="AN103" s="159"/>
      <c r="AO103" s="159"/>
      <c r="AP103" s="159"/>
      <c r="AQ103" s="159"/>
      <c r="AR103" s="159"/>
      <c r="AS103" s="159"/>
      <c r="AT103" s="159"/>
      <c r="AU103" s="160"/>
      <c r="AV103" s="160"/>
      <c r="AW103" s="160"/>
      <c r="AX103" s="160"/>
      <c r="AY103" s="158"/>
    </row>
    <row r="104" spans="1:51" x14ac:dyDescent="0.3">
      <c r="A104" s="151"/>
      <c r="B104" s="140" t="s">
        <v>554</v>
      </c>
      <c r="C104" s="142"/>
      <c r="D104" s="142"/>
      <c r="E104" s="142"/>
      <c r="F104" s="142"/>
      <c r="G104" s="142"/>
      <c r="H104" s="142"/>
      <c r="I104" s="142"/>
      <c r="J104" s="142"/>
      <c r="K104" s="142"/>
      <c r="L104" s="142"/>
      <c r="M104" s="142"/>
      <c r="N104" s="152" t="s">
        <v>7</v>
      </c>
      <c r="O104" s="153"/>
      <c r="P104" s="153"/>
      <c r="Q104" s="153"/>
      <c r="R104" s="154" t="s">
        <v>103</v>
      </c>
      <c r="S104" s="154"/>
      <c r="T104" s="155" t="s">
        <v>6</v>
      </c>
      <c r="U104" s="156" t="s">
        <v>4</v>
      </c>
      <c r="V104" s="157" t="s">
        <v>1</v>
      </c>
      <c r="W104" s="157"/>
      <c r="X104" s="154" t="s">
        <v>5</v>
      </c>
      <c r="Y104" s="142"/>
      <c r="Z104" s="142"/>
      <c r="AA104" s="142"/>
      <c r="AB104" s="142"/>
      <c r="AC104" s="142"/>
      <c r="AD104" s="142"/>
      <c r="AE104" s="142"/>
      <c r="AF104" s="158">
        <v>0</v>
      </c>
      <c r="AG104" s="158">
        <f t="shared" si="30"/>
        <v>3816.56</v>
      </c>
      <c r="AH104" s="159"/>
      <c r="AI104" s="159"/>
      <c r="AJ104" s="159"/>
      <c r="AK104" s="159"/>
      <c r="AL104" s="159"/>
      <c r="AM104" s="159"/>
      <c r="AN104" s="159"/>
      <c r="AO104" s="159"/>
      <c r="AP104" s="159"/>
      <c r="AQ104" s="159"/>
      <c r="AR104" s="159"/>
      <c r="AS104" s="159"/>
      <c r="AT104" s="159"/>
      <c r="AU104" s="160"/>
      <c r="AV104" s="160"/>
      <c r="AW104" s="160"/>
      <c r="AX104" s="160"/>
      <c r="AY104" s="158"/>
    </row>
    <row r="105" spans="1:51" ht="32.25" x14ac:dyDescent="0.3">
      <c r="A105" s="151"/>
      <c r="B105" s="140" t="s">
        <v>555</v>
      </c>
      <c r="C105" s="142"/>
      <c r="D105" s="142"/>
      <c r="E105" s="142"/>
      <c r="F105" s="142"/>
      <c r="G105" s="142"/>
      <c r="H105" s="142"/>
      <c r="I105" s="142"/>
      <c r="J105" s="142"/>
      <c r="K105" s="142"/>
      <c r="L105" s="142"/>
      <c r="M105" s="142"/>
      <c r="N105" s="152" t="s">
        <v>740</v>
      </c>
      <c r="O105" s="153"/>
      <c r="P105" s="153"/>
      <c r="Q105" s="153"/>
      <c r="R105" s="154" t="s">
        <v>103</v>
      </c>
      <c r="S105" s="154"/>
      <c r="T105" s="155" t="s">
        <v>671</v>
      </c>
      <c r="U105" s="156" t="s">
        <v>99</v>
      </c>
      <c r="V105" s="157" t="s">
        <v>1</v>
      </c>
      <c r="W105" s="157"/>
      <c r="X105" s="154" t="s">
        <v>0</v>
      </c>
      <c r="Y105" s="142"/>
      <c r="Z105" s="142"/>
      <c r="AA105" s="142"/>
      <c r="AB105" s="142"/>
      <c r="AC105" s="142"/>
      <c r="AD105" s="142"/>
      <c r="AE105" s="142"/>
      <c r="AF105" s="158">
        <v>0</v>
      </c>
      <c r="AG105" s="158">
        <f t="shared" si="30"/>
        <v>3816.56</v>
      </c>
      <c r="AH105" s="159"/>
      <c r="AI105" s="159"/>
      <c r="AJ105" s="159"/>
      <c r="AK105" s="159"/>
      <c r="AL105" s="159"/>
      <c r="AM105" s="159"/>
      <c r="AN105" s="159"/>
      <c r="AO105" s="159"/>
      <c r="AP105" s="159"/>
      <c r="AQ105" s="159"/>
      <c r="AR105" s="159"/>
      <c r="AS105" s="159"/>
      <c r="AT105" s="159"/>
      <c r="AU105" s="160"/>
      <c r="AV105" s="160"/>
      <c r="AW105" s="160"/>
      <c r="AX105" s="160"/>
      <c r="AY105" s="158"/>
    </row>
    <row r="106" spans="1:51" ht="48" x14ac:dyDescent="0.3">
      <c r="A106" s="151"/>
      <c r="B106" s="140" t="s">
        <v>555</v>
      </c>
      <c r="C106" s="142"/>
      <c r="D106" s="142"/>
      <c r="E106" s="142"/>
      <c r="F106" s="142"/>
      <c r="G106" s="142"/>
      <c r="H106" s="142"/>
      <c r="I106" s="142"/>
      <c r="J106" s="142"/>
      <c r="K106" s="142"/>
      <c r="L106" s="142"/>
      <c r="M106" s="142"/>
      <c r="N106" s="152" t="s">
        <v>708</v>
      </c>
      <c r="O106" s="153"/>
      <c r="P106" s="153"/>
      <c r="Q106" s="153"/>
      <c r="R106" s="154" t="s">
        <v>103</v>
      </c>
      <c r="S106" s="154"/>
      <c r="T106" s="155" t="s">
        <v>672</v>
      </c>
      <c r="U106" s="156" t="s">
        <v>4</v>
      </c>
      <c r="V106" s="157" t="s">
        <v>1</v>
      </c>
      <c r="W106" s="157"/>
      <c r="X106" s="154" t="s">
        <v>0</v>
      </c>
      <c r="Y106" s="142"/>
      <c r="Z106" s="142"/>
      <c r="AA106" s="142"/>
      <c r="AB106" s="142"/>
      <c r="AC106" s="142"/>
      <c r="AD106" s="142"/>
      <c r="AE106" s="142"/>
      <c r="AF106" s="158">
        <v>0</v>
      </c>
      <c r="AG106" s="158">
        <f t="shared" si="30"/>
        <v>3816.56</v>
      </c>
      <c r="AH106" s="159"/>
      <c r="AI106" s="159"/>
      <c r="AJ106" s="159"/>
      <c r="AK106" s="159"/>
      <c r="AL106" s="159"/>
      <c r="AM106" s="159"/>
      <c r="AN106" s="159"/>
      <c r="AO106" s="159"/>
      <c r="AP106" s="159"/>
      <c r="AQ106" s="159"/>
      <c r="AR106" s="159"/>
      <c r="AS106" s="159"/>
      <c r="AT106" s="159"/>
      <c r="AU106" s="160"/>
      <c r="AV106" s="160"/>
      <c r="AW106" s="160"/>
      <c r="AX106" s="160"/>
      <c r="AY106" s="158"/>
    </row>
    <row r="107" spans="1:51" ht="48" x14ac:dyDescent="0.3">
      <c r="A107" s="151"/>
      <c r="B107" s="140" t="s">
        <v>555</v>
      </c>
      <c r="C107" s="142"/>
      <c r="D107" s="142"/>
      <c r="E107" s="142"/>
      <c r="F107" s="142"/>
      <c r="G107" s="142"/>
      <c r="H107" s="142"/>
      <c r="I107" s="142"/>
      <c r="J107" s="142"/>
      <c r="K107" s="142"/>
      <c r="L107" s="142"/>
      <c r="M107" s="142"/>
      <c r="N107" s="152" t="s">
        <v>709</v>
      </c>
      <c r="O107" s="153"/>
      <c r="P107" s="153"/>
      <c r="Q107" s="153"/>
      <c r="R107" s="154" t="s">
        <v>103</v>
      </c>
      <c r="S107" s="154"/>
      <c r="T107" s="155" t="s">
        <v>673</v>
      </c>
      <c r="U107" s="156" t="s">
        <v>99</v>
      </c>
      <c r="V107" s="157" t="s">
        <v>1</v>
      </c>
      <c r="W107" s="157"/>
      <c r="X107" s="154" t="s">
        <v>0</v>
      </c>
      <c r="Y107" s="142"/>
      <c r="Z107" s="142"/>
      <c r="AA107" s="142"/>
      <c r="AB107" s="142"/>
      <c r="AC107" s="142"/>
      <c r="AD107" s="142"/>
      <c r="AE107" s="142"/>
      <c r="AF107" s="158">
        <v>0</v>
      </c>
      <c r="AG107" s="158">
        <f t="shared" si="30"/>
        <v>3816.56</v>
      </c>
      <c r="AH107" s="159"/>
      <c r="AI107" s="159"/>
      <c r="AJ107" s="159"/>
      <c r="AK107" s="159"/>
      <c r="AL107" s="159"/>
      <c r="AM107" s="159"/>
      <c r="AN107" s="159"/>
      <c r="AO107" s="159"/>
      <c r="AP107" s="159"/>
      <c r="AQ107" s="159"/>
      <c r="AR107" s="159"/>
      <c r="AS107" s="159"/>
      <c r="AT107" s="159"/>
      <c r="AU107" s="160"/>
      <c r="AV107" s="160"/>
      <c r="AW107" s="160"/>
      <c r="AX107" s="160"/>
      <c r="AY107" s="158"/>
    </row>
    <row r="108" spans="1:51" ht="95.25" x14ac:dyDescent="0.3">
      <c r="A108" s="151"/>
      <c r="B108" s="140" t="s">
        <v>555</v>
      </c>
      <c r="C108" s="141"/>
      <c r="D108" s="141"/>
      <c r="E108" s="141" t="s">
        <v>431</v>
      </c>
      <c r="F108" s="141" t="s">
        <v>512</v>
      </c>
      <c r="G108" s="141" t="s">
        <v>513</v>
      </c>
      <c r="H108" s="141" t="s">
        <v>514</v>
      </c>
      <c r="I108" s="141" t="s">
        <v>515</v>
      </c>
      <c r="J108" s="141"/>
      <c r="K108" s="161"/>
      <c r="L108" s="161"/>
      <c r="M108" s="141"/>
      <c r="N108" s="152" t="s">
        <v>741</v>
      </c>
      <c r="O108" s="152"/>
      <c r="P108" s="162"/>
      <c r="Q108" s="163"/>
      <c r="R108" s="154" t="s">
        <v>103</v>
      </c>
      <c r="S108" s="154"/>
      <c r="T108" s="155" t="s">
        <v>673</v>
      </c>
      <c r="U108" s="156" t="s">
        <v>99</v>
      </c>
      <c r="V108" s="157" t="s">
        <v>742</v>
      </c>
      <c r="W108" s="157"/>
      <c r="X108" s="154" t="s">
        <v>0</v>
      </c>
      <c r="Y108" s="141"/>
      <c r="Z108" s="164"/>
      <c r="AA108" s="165"/>
      <c r="AB108" s="158"/>
      <c r="AC108" s="158"/>
      <c r="AD108" s="158"/>
      <c r="AE108" s="158"/>
      <c r="AF108" s="158">
        <v>0</v>
      </c>
      <c r="AG108" s="158">
        <v>3816.56</v>
      </c>
      <c r="AH108" s="160"/>
      <c r="AI108" s="160"/>
      <c r="AJ108" s="160"/>
      <c r="AK108" s="160"/>
      <c r="AL108" s="160"/>
      <c r="AM108" s="160"/>
      <c r="AN108" s="160"/>
      <c r="AO108" s="160"/>
      <c r="AP108" s="160"/>
      <c r="AQ108" s="160"/>
      <c r="AR108" s="160"/>
      <c r="AS108" s="160"/>
      <c r="AT108" s="160"/>
      <c r="AU108" s="160"/>
      <c r="AV108" s="160"/>
      <c r="AW108" s="160"/>
      <c r="AX108" s="160"/>
      <c r="AY108" s="158"/>
    </row>
    <row r="109" spans="1:51" x14ac:dyDescent="0.3">
      <c r="A109" s="139">
        <v>7</v>
      </c>
      <c r="B109" s="140" t="s">
        <v>557</v>
      </c>
      <c r="C109" s="142"/>
      <c r="D109" s="142"/>
      <c r="E109" s="142"/>
      <c r="F109" s="142"/>
      <c r="G109" s="142"/>
      <c r="H109" s="142"/>
      <c r="I109" s="142"/>
      <c r="J109" s="142"/>
      <c r="K109" s="142"/>
      <c r="L109" s="142"/>
      <c r="M109" s="142"/>
      <c r="N109" s="143" t="s">
        <v>102</v>
      </c>
      <c r="O109" s="167"/>
      <c r="P109" s="167"/>
      <c r="Q109" s="167"/>
      <c r="R109" s="168" t="s">
        <v>83</v>
      </c>
      <c r="S109" s="168"/>
      <c r="T109" s="169"/>
      <c r="U109" s="169"/>
      <c r="V109" s="169"/>
      <c r="W109" s="169"/>
      <c r="X109" s="169"/>
      <c r="Y109" s="170"/>
      <c r="Z109" s="170"/>
      <c r="AA109" s="170"/>
      <c r="AB109" s="170"/>
      <c r="AC109" s="170"/>
      <c r="AD109" s="170"/>
      <c r="AE109" s="170"/>
      <c r="AF109" s="148">
        <f>AF110+AF173</f>
        <v>110581055.93000001</v>
      </c>
      <c r="AG109" s="148">
        <f>AG110+AG173</f>
        <v>112712017.79000002</v>
      </c>
      <c r="AH109" s="171"/>
      <c r="AI109" s="171"/>
      <c r="AJ109" s="171"/>
      <c r="AK109" s="171"/>
      <c r="AL109" s="171"/>
      <c r="AM109" s="171"/>
      <c r="AN109" s="171"/>
      <c r="AO109" s="171"/>
      <c r="AP109" s="171"/>
      <c r="AQ109" s="171"/>
      <c r="AR109" s="171"/>
      <c r="AS109" s="171"/>
      <c r="AT109" s="171"/>
      <c r="AU109" s="172"/>
      <c r="AV109" s="172"/>
      <c r="AW109" s="172"/>
      <c r="AX109" s="172"/>
      <c r="AY109" s="148">
        <f t="shared" ref="AY109:AY110" si="31">AG109/AF109*100</f>
        <v>101.92705870103913</v>
      </c>
    </row>
    <row r="110" spans="1:51" x14ac:dyDescent="0.3">
      <c r="A110" s="151"/>
      <c r="B110" s="140" t="s">
        <v>558</v>
      </c>
      <c r="C110" s="142"/>
      <c r="D110" s="142"/>
      <c r="E110" s="142"/>
      <c r="F110" s="142"/>
      <c r="G110" s="142"/>
      <c r="H110" s="142"/>
      <c r="I110" s="142"/>
      <c r="J110" s="142"/>
      <c r="K110" s="142"/>
      <c r="L110" s="142"/>
      <c r="M110" s="142"/>
      <c r="N110" s="152" t="s">
        <v>9</v>
      </c>
      <c r="O110" s="153"/>
      <c r="P110" s="153"/>
      <c r="Q110" s="153"/>
      <c r="R110" s="154" t="s">
        <v>83</v>
      </c>
      <c r="S110" s="154"/>
      <c r="T110" s="155" t="s">
        <v>8</v>
      </c>
      <c r="U110" s="156" t="s">
        <v>4</v>
      </c>
      <c r="V110" s="157" t="s">
        <v>1</v>
      </c>
      <c r="W110" s="157"/>
      <c r="X110" s="154" t="s">
        <v>5</v>
      </c>
      <c r="Y110" s="142"/>
      <c r="Z110" s="142"/>
      <c r="AA110" s="142"/>
      <c r="AB110" s="142"/>
      <c r="AC110" s="142"/>
      <c r="AD110" s="142"/>
      <c r="AE110" s="142"/>
      <c r="AF110" s="158">
        <f>AF111+AF114+AF135+AF144+AF152+AF170</f>
        <v>13603343.550000001</v>
      </c>
      <c r="AG110" s="158">
        <f>AG111+AG114+AG135+AG144+AG152+AG170</f>
        <v>16074939.65</v>
      </c>
      <c r="AH110" s="159"/>
      <c r="AI110" s="159"/>
      <c r="AJ110" s="159"/>
      <c r="AK110" s="159"/>
      <c r="AL110" s="159"/>
      <c r="AM110" s="159"/>
      <c r="AN110" s="159"/>
      <c r="AO110" s="159"/>
      <c r="AP110" s="159"/>
      <c r="AQ110" s="159"/>
      <c r="AR110" s="159"/>
      <c r="AS110" s="159"/>
      <c r="AT110" s="159"/>
      <c r="AU110" s="160"/>
      <c r="AV110" s="160"/>
      <c r="AW110" s="160"/>
      <c r="AX110" s="160"/>
      <c r="AY110" s="148">
        <f t="shared" si="31"/>
        <v>118.16903389167143</v>
      </c>
    </row>
    <row r="111" spans="1:51" x14ac:dyDescent="0.3">
      <c r="A111" s="151"/>
      <c r="B111" s="140"/>
      <c r="C111" s="141"/>
      <c r="D111" s="141"/>
      <c r="E111" s="141"/>
      <c r="F111" s="141"/>
      <c r="G111" s="141"/>
      <c r="H111" s="141"/>
      <c r="I111" s="141"/>
      <c r="J111" s="141"/>
      <c r="K111" s="141"/>
      <c r="L111" s="141"/>
      <c r="M111" s="141"/>
      <c r="N111" s="152" t="s">
        <v>101</v>
      </c>
      <c r="O111" s="152"/>
      <c r="P111" s="152"/>
      <c r="Q111" s="152"/>
      <c r="R111" s="154">
        <v>502</v>
      </c>
      <c r="S111" s="154"/>
      <c r="T111" s="155" t="s">
        <v>100</v>
      </c>
      <c r="U111" s="156">
        <v>0</v>
      </c>
      <c r="V111" s="157">
        <v>0</v>
      </c>
      <c r="W111" s="157"/>
      <c r="X111" s="154">
        <v>0</v>
      </c>
      <c r="Y111" s="141"/>
      <c r="Z111" s="141"/>
      <c r="AA111" s="141"/>
      <c r="AB111" s="141"/>
      <c r="AC111" s="141"/>
      <c r="AD111" s="141"/>
      <c r="AE111" s="141"/>
      <c r="AF111" s="158">
        <v>0</v>
      </c>
      <c r="AG111" s="158">
        <f>AG112</f>
        <v>45000</v>
      </c>
      <c r="AH111" s="160"/>
      <c r="AI111" s="160"/>
      <c r="AJ111" s="160"/>
      <c r="AK111" s="160"/>
      <c r="AL111" s="160"/>
      <c r="AM111" s="160"/>
      <c r="AN111" s="160"/>
      <c r="AO111" s="160"/>
      <c r="AP111" s="160"/>
      <c r="AQ111" s="160"/>
      <c r="AR111" s="160"/>
      <c r="AS111" s="160"/>
      <c r="AT111" s="160"/>
      <c r="AU111" s="160"/>
      <c r="AV111" s="160"/>
      <c r="AW111" s="160"/>
      <c r="AX111" s="160"/>
      <c r="AY111" s="148"/>
    </row>
    <row r="112" spans="1:51" ht="32.25" x14ac:dyDescent="0.3">
      <c r="A112" s="151"/>
      <c r="B112" s="140"/>
      <c r="C112" s="141"/>
      <c r="D112" s="141"/>
      <c r="E112" s="141"/>
      <c r="F112" s="141"/>
      <c r="G112" s="141"/>
      <c r="H112" s="141"/>
      <c r="I112" s="141"/>
      <c r="J112" s="141"/>
      <c r="K112" s="141"/>
      <c r="L112" s="141"/>
      <c r="M112" s="141"/>
      <c r="N112" s="183" t="s">
        <v>782</v>
      </c>
      <c r="O112" s="152"/>
      <c r="P112" s="152"/>
      <c r="Q112" s="152"/>
      <c r="R112" s="154">
        <v>502</v>
      </c>
      <c r="S112" s="154"/>
      <c r="T112" s="155" t="s">
        <v>783</v>
      </c>
      <c r="U112" s="156">
        <v>1</v>
      </c>
      <c r="V112" s="157">
        <v>0</v>
      </c>
      <c r="W112" s="157"/>
      <c r="X112" s="154">
        <v>110</v>
      </c>
      <c r="Y112" s="141"/>
      <c r="Z112" s="141"/>
      <c r="AA112" s="141"/>
      <c r="AB112" s="141"/>
      <c r="AC112" s="141"/>
      <c r="AD112" s="141"/>
      <c r="AE112" s="141"/>
      <c r="AF112" s="158">
        <v>0</v>
      </c>
      <c r="AG112" s="158">
        <f>AG113</f>
        <v>45000</v>
      </c>
      <c r="AH112" s="160"/>
      <c r="AI112" s="160"/>
      <c r="AJ112" s="160"/>
      <c r="AK112" s="160"/>
      <c r="AL112" s="160"/>
      <c r="AM112" s="160"/>
      <c r="AN112" s="160"/>
      <c r="AO112" s="160"/>
      <c r="AP112" s="160"/>
      <c r="AQ112" s="160"/>
      <c r="AR112" s="160"/>
      <c r="AS112" s="160"/>
      <c r="AT112" s="160"/>
      <c r="AU112" s="160"/>
      <c r="AV112" s="160"/>
      <c r="AW112" s="160"/>
      <c r="AX112" s="160"/>
      <c r="AY112" s="148"/>
    </row>
    <row r="113" spans="1:51" x14ac:dyDescent="0.3">
      <c r="A113" s="151"/>
      <c r="B113" s="140"/>
      <c r="C113" s="141"/>
      <c r="D113" s="141"/>
      <c r="E113" s="141"/>
      <c r="F113" s="141"/>
      <c r="G113" s="141"/>
      <c r="H113" s="141"/>
      <c r="I113" s="141"/>
      <c r="J113" s="141"/>
      <c r="K113" s="141"/>
      <c r="L113" s="141"/>
      <c r="M113" s="141"/>
      <c r="N113" s="183" t="s">
        <v>784</v>
      </c>
      <c r="O113" s="152"/>
      <c r="P113" s="152"/>
      <c r="Q113" s="152"/>
      <c r="R113" s="154">
        <v>502</v>
      </c>
      <c r="S113" s="154"/>
      <c r="T113" s="155" t="s">
        <v>785</v>
      </c>
      <c r="U113" s="156">
        <v>1</v>
      </c>
      <c r="V113" s="157">
        <v>0</v>
      </c>
      <c r="W113" s="157"/>
      <c r="X113" s="154">
        <v>110</v>
      </c>
      <c r="Y113" s="141"/>
      <c r="Z113" s="141"/>
      <c r="AA113" s="141"/>
      <c r="AB113" s="141"/>
      <c r="AC113" s="141"/>
      <c r="AD113" s="141"/>
      <c r="AE113" s="141"/>
      <c r="AF113" s="158">
        <v>0</v>
      </c>
      <c r="AG113" s="158">
        <v>45000</v>
      </c>
      <c r="AH113" s="160"/>
      <c r="AI113" s="160"/>
      <c r="AJ113" s="160"/>
      <c r="AK113" s="160"/>
      <c r="AL113" s="160"/>
      <c r="AM113" s="160"/>
      <c r="AN113" s="160"/>
      <c r="AO113" s="160"/>
      <c r="AP113" s="160"/>
      <c r="AQ113" s="160"/>
      <c r="AR113" s="160"/>
      <c r="AS113" s="160"/>
      <c r="AT113" s="160"/>
      <c r="AU113" s="160"/>
      <c r="AV113" s="160"/>
      <c r="AW113" s="160"/>
      <c r="AX113" s="160"/>
      <c r="AY113" s="148"/>
    </row>
    <row r="114" spans="1:51" ht="32.25" x14ac:dyDescent="0.3">
      <c r="A114" s="151"/>
      <c r="B114" s="140" t="s">
        <v>558</v>
      </c>
      <c r="C114" s="141"/>
      <c r="D114" s="141"/>
      <c r="E114" s="141" t="s">
        <v>531</v>
      </c>
      <c r="F114" s="141" t="s">
        <v>532</v>
      </c>
      <c r="G114" s="141" t="s">
        <v>537</v>
      </c>
      <c r="H114" s="141" t="s">
        <v>538</v>
      </c>
      <c r="I114" s="141" t="s">
        <v>539</v>
      </c>
      <c r="J114" s="141"/>
      <c r="K114" s="161"/>
      <c r="L114" s="161"/>
      <c r="M114" s="141"/>
      <c r="N114" s="152" t="s">
        <v>31</v>
      </c>
      <c r="O114" s="152"/>
      <c r="P114" s="162"/>
      <c r="Q114" s="163"/>
      <c r="R114" s="154" t="s">
        <v>83</v>
      </c>
      <c r="S114" s="154"/>
      <c r="T114" s="155" t="s">
        <v>30</v>
      </c>
      <c r="U114" s="156" t="s">
        <v>4</v>
      </c>
      <c r="V114" s="157" t="s">
        <v>1</v>
      </c>
      <c r="W114" s="166"/>
      <c r="X114" s="154" t="s">
        <v>5</v>
      </c>
      <c r="Y114" s="141"/>
      <c r="Z114" s="164"/>
      <c r="AA114" s="165"/>
      <c r="AB114" s="158"/>
      <c r="AC114" s="158"/>
      <c r="AD114" s="158"/>
      <c r="AE114" s="158"/>
      <c r="AF114" s="158">
        <f>AF115+AF127+AF130</f>
        <v>8588936.8200000003</v>
      </c>
      <c r="AG114" s="158">
        <f>AG115+AG127+AG130</f>
        <v>10432249.01</v>
      </c>
      <c r="AH114" s="160"/>
      <c r="AI114" s="160"/>
      <c r="AJ114" s="160"/>
      <c r="AK114" s="160"/>
      <c r="AL114" s="160"/>
      <c r="AM114" s="160"/>
      <c r="AN114" s="160"/>
      <c r="AO114" s="160"/>
      <c r="AP114" s="160"/>
      <c r="AQ114" s="160"/>
      <c r="AR114" s="160"/>
      <c r="AS114" s="160"/>
      <c r="AT114" s="160"/>
      <c r="AU114" s="160"/>
      <c r="AV114" s="160"/>
      <c r="AW114" s="160"/>
      <c r="AX114" s="160"/>
      <c r="AY114" s="158">
        <f t="shared" ref="AY114:AY161" si="32">AG114/AF114*100</f>
        <v>121.46147106016318</v>
      </c>
    </row>
    <row r="115" spans="1:51" ht="63.75" x14ac:dyDescent="0.3">
      <c r="A115" s="151"/>
      <c r="B115" s="140" t="s">
        <v>559</v>
      </c>
      <c r="C115" s="142"/>
      <c r="D115" s="142"/>
      <c r="E115" s="142"/>
      <c r="F115" s="142"/>
      <c r="G115" s="142"/>
      <c r="H115" s="142"/>
      <c r="I115" s="142"/>
      <c r="J115" s="142"/>
      <c r="K115" s="142"/>
      <c r="L115" s="142"/>
      <c r="M115" s="142"/>
      <c r="N115" s="152" t="s">
        <v>29</v>
      </c>
      <c r="O115" s="153"/>
      <c r="P115" s="153"/>
      <c r="Q115" s="153"/>
      <c r="R115" s="154" t="s">
        <v>83</v>
      </c>
      <c r="S115" s="154"/>
      <c r="T115" s="155" t="s">
        <v>28</v>
      </c>
      <c r="U115" s="156" t="s">
        <v>4</v>
      </c>
      <c r="V115" s="157" t="s">
        <v>1</v>
      </c>
      <c r="W115" s="157"/>
      <c r="X115" s="154" t="s">
        <v>23</v>
      </c>
      <c r="Y115" s="142"/>
      <c r="Z115" s="142"/>
      <c r="AA115" s="142"/>
      <c r="AB115" s="142"/>
      <c r="AC115" s="142"/>
      <c r="AD115" s="142"/>
      <c r="AE115" s="142"/>
      <c r="AF115" s="158">
        <f>AF116+AF118+AF120+AF122+AF124</f>
        <v>7959276.8199999994</v>
      </c>
      <c r="AG115" s="158">
        <f>AG116+AG118+AG120+AG122+AG124</f>
        <v>9749950.9299999997</v>
      </c>
      <c r="AH115" s="159"/>
      <c r="AI115" s="159"/>
      <c r="AJ115" s="159"/>
      <c r="AK115" s="159"/>
      <c r="AL115" s="159"/>
      <c r="AM115" s="159"/>
      <c r="AN115" s="159"/>
      <c r="AO115" s="159"/>
      <c r="AP115" s="159"/>
      <c r="AQ115" s="159"/>
      <c r="AR115" s="159"/>
      <c r="AS115" s="159"/>
      <c r="AT115" s="159"/>
      <c r="AU115" s="160"/>
      <c r="AV115" s="160"/>
      <c r="AW115" s="160"/>
      <c r="AX115" s="160"/>
      <c r="AY115" s="158">
        <f t="shared" si="32"/>
        <v>122.49794988283872</v>
      </c>
    </row>
    <row r="116" spans="1:51" ht="63.75" x14ac:dyDescent="0.3">
      <c r="A116" s="151"/>
      <c r="B116" s="140" t="s">
        <v>559</v>
      </c>
      <c r="C116" s="141"/>
      <c r="D116" s="141"/>
      <c r="E116" s="141" t="s">
        <v>531</v>
      </c>
      <c r="F116" s="141" t="s">
        <v>532</v>
      </c>
      <c r="G116" s="141" t="s">
        <v>537</v>
      </c>
      <c r="H116" s="141" t="s">
        <v>560</v>
      </c>
      <c r="I116" s="141" t="s">
        <v>561</v>
      </c>
      <c r="J116" s="141"/>
      <c r="K116" s="161"/>
      <c r="L116" s="161"/>
      <c r="M116" s="141"/>
      <c r="N116" s="152" t="s">
        <v>396</v>
      </c>
      <c r="O116" s="152"/>
      <c r="P116" s="162"/>
      <c r="Q116" s="163"/>
      <c r="R116" s="154" t="s">
        <v>83</v>
      </c>
      <c r="S116" s="154"/>
      <c r="T116" s="155" t="s">
        <v>27</v>
      </c>
      <c r="U116" s="156" t="s">
        <v>26</v>
      </c>
      <c r="V116" s="157" t="s">
        <v>1</v>
      </c>
      <c r="W116" s="157"/>
      <c r="X116" s="154" t="s">
        <v>23</v>
      </c>
      <c r="Y116" s="141"/>
      <c r="Z116" s="164"/>
      <c r="AA116" s="165"/>
      <c r="AB116" s="158"/>
      <c r="AC116" s="158"/>
      <c r="AD116" s="158"/>
      <c r="AE116" s="158"/>
      <c r="AF116" s="158">
        <f>AF117</f>
        <v>6300000</v>
      </c>
      <c r="AG116" s="158">
        <f t="shared" ref="AG116" si="33">AG117</f>
        <v>7974928.3200000003</v>
      </c>
      <c r="AH116" s="160"/>
      <c r="AI116" s="160"/>
      <c r="AJ116" s="160"/>
      <c r="AK116" s="160"/>
      <c r="AL116" s="160"/>
      <c r="AM116" s="160"/>
      <c r="AN116" s="160"/>
      <c r="AO116" s="160"/>
      <c r="AP116" s="160"/>
      <c r="AQ116" s="160"/>
      <c r="AR116" s="160"/>
      <c r="AS116" s="160"/>
      <c r="AT116" s="160"/>
      <c r="AU116" s="160"/>
      <c r="AV116" s="160"/>
      <c r="AW116" s="160"/>
      <c r="AX116" s="160"/>
      <c r="AY116" s="158">
        <f t="shared" si="32"/>
        <v>126.58616380952381</v>
      </c>
    </row>
    <row r="117" spans="1:51" ht="63.75" x14ac:dyDescent="0.3">
      <c r="A117" s="151"/>
      <c r="B117" s="140" t="s">
        <v>557</v>
      </c>
      <c r="C117" s="142"/>
      <c r="D117" s="142"/>
      <c r="E117" s="142"/>
      <c r="F117" s="142"/>
      <c r="G117" s="142"/>
      <c r="H117" s="142"/>
      <c r="I117" s="142"/>
      <c r="J117" s="142"/>
      <c r="K117" s="142"/>
      <c r="L117" s="142"/>
      <c r="M117" s="142"/>
      <c r="N117" s="152" t="s">
        <v>97</v>
      </c>
      <c r="O117" s="153"/>
      <c r="P117" s="153"/>
      <c r="Q117" s="153"/>
      <c r="R117" s="154" t="s">
        <v>83</v>
      </c>
      <c r="S117" s="154"/>
      <c r="T117" s="155" t="s">
        <v>24</v>
      </c>
      <c r="U117" s="156" t="s">
        <v>2</v>
      </c>
      <c r="V117" s="157" t="s">
        <v>1</v>
      </c>
      <c r="W117" s="157"/>
      <c r="X117" s="154" t="s">
        <v>23</v>
      </c>
      <c r="Y117" s="142"/>
      <c r="Z117" s="142"/>
      <c r="AA117" s="142"/>
      <c r="AB117" s="142"/>
      <c r="AC117" s="142"/>
      <c r="AD117" s="142"/>
      <c r="AE117" s="142"/>
      <c r="AF117" s="158">
        <v>6300000</v>
      </c>
      <c r="AG117" s="158">
        <v>7974928.3200000003</v>
      </c>
      <c r="AH117" s="159"/>
      <c r="AI117" s="159"/>
      <c r="AJ117" s="159"/>
      <c r="AK117" s="159"/>
      <c r="AL117" s="159"/>
      <c r="AM117" s="159"/>
      <c r="AN117" s="159"/>
      <c r="AO117" s="159"/>
      <c r="AP117" s="159"/>
      <c r="AQ117" s="159"/>
      <c r="AR117" s="159"/>
      <c r="AS117" s="159"/>
      <c r="AT117" s="159"/>
      <c r="AU117" s="160"/>
      <c r="AV117" s="160"/>
      <c r="AW117" s="160"/>
      <c r="AX117" s="160"/>
      <c r="AY117" s="158">
        <f t="shared" si="32"/>
        <v>126.58616380952381</v>
      </c>
    </row>
    <row r="118" spans="1:51" ht="63.75" x14ac:dyDescent="0.3">
      <c r="A118" s="151"/>
      <c r="B118" s="140" t="s">
        <v>557</v>
      </c>
      <c r="C118" s="141"/>
      <c r="D118" s="141"/>
      <c r="E118" s="141" t="s">
        <v>531</v>
      </c>
      <c r="F118" s="141" t="s">
        <v>532</v>
      </c>
      <c r="G118" s="141" t="s">
        <v>537</v>
      </c>
      <c r="H118" s="141" t="s">
        <v>562</v>
      </c>
      <c r="I118" s="141" t="s">
        <v>563</v>
      </c>
      <c r="J118" s="141"/>
      <c r="K118" s="161"/>
      <c r="L118" s="161"/>
      <c r="M118" s="141"/>
      <c r="N118" s="152" t="s">
        <v>96</v>
      </c>
      <c r="O118" s="152"/>
      <c r="P118" s="162"/>
      <c r="Q118" s="163"/>
      <c r="R118" s="154" t="s">
        <v>83</v>
      </c>
      <c r="S118" s="154"/>
      <c r="T118" s="155" t="s">
        <v>95</v>
      </c>
      <c r="U118" s="156" t="s">
        <v>4</v>
      </c>
      <c r="V118" s="157" t="s">
        <v>1</v>
      </c>
      <c r="W118" s="157"/>
      <c r="X118" s="154" t="s">
        <v>23</v>
      </c>
      <c r="Y118" s="141"/>
      <c r="Z118" s="164"/>
      <c r="AA118" s="165"/>
      <c r="AB118" s="158"/>
      <c r="AC118" s="158"/>
      <c r="AD118" s="158"/>
      <c r="AE118" s="158"/>
      <c r="AF118" s="158">
        <f>AF119</f>
        <v>1300000</v>
      </c>
      <c r="AG118" s="158">
        <f t="shared" ref="AG118" si="34">AG119</f>
        <v>1424885.54</v>
      </c>
      <c r="AH118" s="160"/>
      <c r="AI118" s="160"/>
      <c r="AJ118" s="160"/>
      <c r="AK118" s="160"/>
      <c r="AL118" s="160"/>
      <c r="AM118" s="160"/>
      <c r="AN118" s="160"/>
      <c r="AO118" s="160"/>
      <c r="AP118" s="160"/>
      <c r="AQ118" s="160"/>
      <c r="AR118" s="160"/>
      <c r="AS118" s="160"/>
      <c r="AT118" s="160"/>
      <c r="AU118" s="160"/>
      <c r="AV118" s="160"/>
      <c r="AW118" s="160"/>
      <c r="AX118" s="160"/>
      <c r="AY118" s="158">
        <f t="shared" si="32"/>
        <v>109.60658000000001</v>
      </c>
    </row>
    <row r="119" spans="1:51" ht="63.75" x14ac:dyDescent="0.3">
      <c r="A119" s="151"/>
      <c r="B119" s="140" t="s">
        <v>556</v>
      </c>
      <c r="C119" s="142"/>
      <c r="D119" s="142"/>
      <c r="E119" s="142"/>
      <c r="F119" s="142"/>
      <c r="G119" s="142"/>
      <c r="H119" s="142"/>
      <c r="I119" s="142"/>
      <c r="J119" s="142"/>
      <c r="K119" s="142"/>
      <c r="L119" s="142"/>
      <c r="M119" s="142"/>
      <c r="N119" s="152" t="s">
        <v>94</v>
      </c>
      <c r="O119" s="153"/>
      <c r="P119" s="153"/>
      <c r="Q119" s="153"/>
      <c r="R119" s="154" t="s">
        <v>83</v>
      </c>
      <c r="S119" s="154"/>
      <c r="T119" s="155" t="s">
        <v>93</v>
      </c>
      <c r="U119" s="156" t="s">
        <v>2</v>
      </c>
      <c r="V119" s="157" t="s">
        <v>1</v>
      </c>
      <c r="W119" s="157"/>
      <c r="X119" s="154" t="s">
        <v>23</v>
      </c>
      <c r="Y119" s="142"/>
      <c r="Z119" s="142"/>
      <c r="AA119" s="142"/>
      <c r="AB119" s="142"/>
      <c r="AC119" s="142"/>
      <c r="AD119" s="142"/>
      <c r="AE119" s="142"/>
      <c r="AF119" s="158">
        <v>1300000</v>
      </c>
      <c r="AG119" s="158">
        <v>1424885.54</v>
      </c>
      <c r="AH119" s="159"/>
      <c r="AI119" s="159"/>
      <c r="AJ119" s="159"/>
      <c r="AK119" s="159"/>
      <c r="AL119" s="159"/>
      <c r="AM119" s="159"/>
      <c r="AN119" s="159"/>
      <c r="AO119" s="159"/>
      <c r="AP119" s="159"/>
      <c r="AQ119" s="159"/>
      <c r="AR119" s="159"/>
      <c r="AS119" s="159"/>
      <c r="AT119" s="159"/>
      <c r="AU119" s="160"/>
      <c r="AV119" s="160"/>
      <c r="AW119" s="160"/>
      <c r="AX119" s="160"/>
      <c r="AY119" s="158">
        <f t="shared" si="32"/>
        <v>109.60658000000001</v>
      </c>
    </row>
    <row r="120" spans="1:51" ht="63.75" x14ac:dyDescent="0.3">
      <c r="A120" s="151"/>
      <c r="B120" s="140"/>
      <c r="C120" s="141"/>
      <c r="D120" s="141"/>
      <c r="E120" s="141"/>
      <c r="F120" s="141"/>
      <c r="G120" s="141"/>
      <c r="H120" s="141"/>
      <c r="I120" s="141"/>
      <c r="J120" s="141"/>
      <c r="K120" s="141"/>
      <c r="L120" s="141"/>
      <c r="M120" s="141"/>
      <c r="N120" s="152" t="s">
        <v>977</v>
      </c>
      <c r="O120" s="152"/>
      <c r="P120" s="152"/>
      <c r="Q120" s="152"/>
      <c r="R120" s="154">
        <v>502</v>
      </c>
      <c r="S120" s="154"/>
      <c r="T120" s="155" t="s">
        <v>978</v>
      </c>
      <c r="U120" s="156">
        <v>0</v>
      </c>
      <c r="V120" s="157">
        <v>0</v>
      </c>
      <c r="W120" s="157"/>
      <c r="X120" s="154">
        <v>120</v>
      </c>
      <c r="Y120" s="141"/>
      <c r="Z120" s="141"/>
      <c r="AA120" s="141"/>
      <c r="AB120" s="141"/>
      <c r="AC120" s="141"/>
      <c r="AD120" s="141"/>
      <c r="AE120" s="141"/>
      <c r="AF120" s="158">
        <f>AF121</f>
        <v>175078.85</v>
      </c>
      <c r="AG120" s="158">
        <f>AG121</f>
        <v>180574.81</v>
      </c>
      <c r="AH120" s="160"/>
      <c r="AI120" s="160"/>
      <c r="AJ120" s="160"/>
      <c r="AK120" s="160"/>
      <c r="AL120" s="160"/>
      <c r="AM120" s="160"/>
      <c r="AN120" s="160"/>
      <c r="AO120" s="160"/>
      <c r="AP120" s="160"/>
      <c r="AQ120" s="160"/>
      <c r="AR120" s="160"/>
      <c r="AS120" s="160"/>
      <c r="AT120" s="160"/>
      <c r="AU120" s="160"/>
      <c r="AV120" s="160"/>
      <c r="AW120" s="160"/>
      <c r="AX120" s="160"/>
      <c r="AY120" s="158">
        <f t="shared" si="32"/>
        <v>103.13913416726234</v>
      </c>
    </row>
    <row r="121" spans="1:51" ht="48" x14ac:dyDescent="0.3">
      <c r="A121" s="151"/>
      <c r="B121" s="140"/>
      <c r="C121" s="141"/>
      <c r="D121" s="141"/>
      <c r="E121" s="141"/>
      <c r="F121" s="141"/>
      <c r="G121" s="141"/>
      <c r="H121" s="141"/>
      <c r="I121" s="141"/>
      <c r="J121" s="141"/>
      <c r="K121" s="141"/>
      <c r="L121" s="141"/>
      <c r="M121" s="141"/>
      <c r="N121" s="152" t="s">
        <v>979</v>
      </c>
      <c r="O121" s="152"/>
      <c r="P121" s="152"/>
      <c r="Q121" s="152"/>
      <c r="R121" s="154">
        <v>502</v>
      </c>
      <c r="S121" s="154"/>
      <c r="T121" s="155" t="s">
        <v>980</v>
      </c>
      <c r="U121" s="156">
        <v>5</v>
      </c>
      <c r="V121" s="157">
        <v>0</v>
      </c>
      <c r="W121" s="157"/>
      <c r="X121" s="154">
        <v>120</v>
      </c>
      <c r="Y121" s="141"/>
      <c r="Z121" s="141"/>
      <c r="AA121" s="141"/>
      <c r="AB121" s="141"/>
      <c r="AC121" s="141"/>
      <c r="AD121" s="141"/>
      <c r="AE121" s="141"/>
      <c r="AF121" s="158">
        <v>175078.85</v>
      </c>
      <c r="AG121" s="158">
        <v>180574.81</v>
      </c>
      <c r="AH121" s="160"/>
      <c r="AI121" s="160"/>
      <c r="AJ121" s="160"/>
      <c r="AK121" s="160"/>
      <c r="AL121" s="160"/>
      <c r="AM121" s="160"/>
      <c r="AN121" s="160"/>
      <c r="AO121" s="160"/>
      <c r="AP121" s="160"/>
      <c r="AQ121" s="160"/>
      <c r="AR121" s="160"/>
      <c r="AS121" s="160"/>
      <c r="AT121" s="160"/>
      <c r="AU121" s="160"/>
      <c r="AV121" s="160"/>
      <c r="AW121" s="160"/>
      <c r="AX121" s="160"/>
      <c r="AY121" s="158">
        <f t="shared" si="32"/>
        <v>103.13913416726234</v>
      </c>
    </row>
    <row r="122" spans="1:51" ht="32.25" x14ac:dyDescent="0.3">
      <c r="A122" s="151"/>
      <c r="B122" s="140" t="s">
        <v>564</v>
      </c>
      <c r="C122" s="141"/>
      <c r="D122" s="142" t="s">
        <v>565</v>
      </c>
      <c r="E122" s="142"/>
      <c r="F122" s="142"/>
      <c r="G122" s="142"/>
      <c r="H122" s="142"/>
      <c r="I122" s="142"/>
      <c r="J122" s="142"/>
      <c r="K122" s="142"/>
      <c r="L122" s="142"/>
      <c r="M122" s="142"/>
      <c r="N122" s="152" t="s">
        <v>619</v>
      </c>
      <c r="O122" s="153"/>
      <c r="P122" s="153"/>
      <c r="Q122" s="153"/>
      <c r="R122" s="154" t="s">
        <v>83</v>
      </c>
      <c r="S122" s="154"/>
      <c r="T122" s="155" t="s">
        <v>631</v>
      </c>
      <c r="U122" s="156" t="s">
        <v>4</v>
      </c>
      <c r="V122" s="157" t="s">
        <v>1</v>
      </c>
      <c r="W122" s="157"/>
      <c r="X122" s="154" t="s">
        <v>23</v>
      </c>
      <c r="Y122" s="142"/>
      <c r="Z122" s="142"/>
      <c r="AA122" s="142"/>
      <c r="AB122" s="142"/>
      <c r="AC122" s="142"/>
      <c r="AD122" s="142"/>
      <c r="AE122" s="142"/>
      <c r="AF122" s="158">
        <f>AF123</f>
        <v>184000</v>
      </c>
      <c r="AG122" s="158">
        <f t="shared" ref="AG122" si="35">AG123</f>
        <v>169422.64</v>
      </c>
      <c r="AH122" s="159"/>
      <c r="AI122" s="159"/>
      <c r="AJ122" s="159"/>
      <c r="AK122" s="159"/>
      <c r="AL122" s="159"/>
      <c r="AM122" s="159"/>
      <c r="AN122" s="159"/>
      <c r="AO122" s="159"/>
      <c r="AP122" s="159"/>
      <c r="AQ122" s="159"/>
      <c r="AR122" s="159"/>
      <c r="AS122" s="159"/>
      <c r="AT122" s="159"/>
      <c r="AU122" s="160"/>
      <c r="AV122" s="160"/>
      <c r="AW122" s="160"/>
      <c r="AX122" s="160"/>
      <c r="AY122" s="158">
        <f t="shared" si="32"/>
        <v>92.077521739130447</v>
      </c>
    </row>
    <row r="123" spans="1:51" ht="32.25" x14ac:dyDescent="0.3">
      <c r="A123" s="151"/>
      <c r="B123" s="140" t="s">
        <v>564</v>
      </c>
      <c r="C123" s="142"/>
      <c r="D123" s="142"/>
      <c r="E123" s="142"/>
      <c r="F123" s="142"/>
      <c r="G123" s="142"/>
      <c r="H123" s="142"/>
      <c r="I123" s="142"/>
      <c r="J123" s="142"/>
      <c r="K123" s="142"/>
      <c r="L123" s="142"/>
      <c r="M123" s="142"/>
      <c r="N123" s="152" t="s">
        <v>620</v>
      </c>
      <c r="O123" s="153"/>
      <c r="P123" s="153"/>
      <c r="Q123" s="153"/>
      <c r="R123" s="154" t="s">
        <v>83</v>
      </c>
      <c r="S123" s="154"/>
      <c r="T123" s="155" t="s">
        <v>632</v>
      </c>
      <c r="U123" s="156" t="s">
        <v>2</v>
      </c>
      <c r="V123" s="157" t="s">
        <v>1</v>
      </c>
      <c r="W123" s="157"/>
      <c r="X123" s="154" t="s">
        <v>23</v>
      </c>
      <c r="Y123" s="142"/>
      <c r="Z123" s="142"/>
      <c r="AA123" s="142"/>
      <c r="AB123" s="142"/>
      <c r="AC123" s="142"/>
      <c r="AD123" s="142"/>
      <c r="AE123" s="142"/>
      <c r="AF123" s="158">
        <v>184000</v>
      </c>
      <c r="AG123" s="158">
        <v>169422.64</v>
      </c>
      <c r="AH123" s="159"/>
      <c r="AI123" s="159"/>
      <c r="AJ123" s="159"/>
      <c r="AK123" s="159"/>
      <c r="AL123" s="159"/>
      <c r="AM123" s="159"/>
      <c r="AN123" s="159"/>
      <c r="AO123" s="159"/>
      <c r="AP123" s="159"/>
      <c r="AQ123" s="159"/>
      <c r="AR123" s="159"/>
      <c r="AS123" s="159"/>
      <c r="AT123" s="159"/>
      <c r="AU123" s="160"/>
      <c r="AV123" s="160"/>
      <c r="AW123" s="160"/>
      <c r="AX123" s="160"/>
      <c r="AY123" s="158">
        <f t="shared" si="32"/>
        <v>92.077521739130447</v>
      </c>
    </row>
    <row r="124" spans="1:51" ht="32.25" x14ac:dyDescent="0.3">
      <c r="A124" s="151"/>
      <c r="B124" s="140"/>
      <c r="C124" s="141"/>
      <c r="D124" s="141"/>
      <c r="E124" s="141"/>
      <c r="F124" s="141"/>
      <c r="G124" s="141"/>
      <c r="H124" s="141"/>
      <c r="I124" s="141"/>
      <c r="J124" s="141"/>
      <c r="K124" s="141"/>
      <c r="L124" s="141"/>
      <c r="M124" s="141"/>
      <c r="N124" s="152" t="s">
        <v>966</v>
      </c>
      <c r="O124" s="152"/>
      <c r="P124" s="152"/>
      <c r="Q124" s="152"/>
      <c r="R124" s="154">
        <v>502</v>
      </c>
      <c r="S124" s="154"/>
      <c r="T124" s="155" t="s">
        <v>953</v>
      </c>
      <c r="U124" s="156">
        <v>0</v>
      </c>
      <c r="V124" s="157">
        <v>0</v>
      </c>
      <c r="W124" s="157"/>
      <c r="X124" s="154">
        <v>120</v>
      </c>
      <c r="Y124" s="141"/>
      <c r="Z124" s="141"/>
      <c r="AA124" s="141"/>
      <c r="AB124" s="141"/>
      <c r="AC124" s="141"/>
      <c r="AD124" s="141"/>
      <c r="AE124" s="141"/>
      <c r="AF124" s="158">
        <f>AF125</f>
        <v>197.97</v>
      </c>
      <c r="AG124" s="158">
        <f>AG125</f>
        <v>139.62</v>
      </c>
      <c r="AH124" s="160"/>
      <c r="AI124" s="160"/>
      <c r="AJ124" s="160"/>
      <c r="AK124" s="160"/>
      <c r="AL124" s="160"/>
      <c r="AM124" s="160"/>
      <c r="AN124" s="160"/>
      <c r="AO124" s="160"/>
      <c r="AP124" s="160"/>
      <c r="AQ124" s="160"/>
      <c r="AR124" s="160"/>
      <c r="AS124" s="160"/>
      <c r="AT124" s="160"/>
      <c r="AU124" s="160"/>
      <c r="AV124" s="160"/>
      <c r="AW124" s="160"/>
      <c r="AX124" s="160"/>
      <c r="AY124" s="158">
        <f t="shared" si="32"/>
        <v>70.525837248067887</v>
      </c>
    </row>
    <row r="125" spans="1:51" ht="32.25" x14ac:dyDescent="0.3">
      <c r="A125" s="151"/>
      <c r="B125" s="140"/>
      <c r="C125" s="141"/>
      <c r="D125" s="141"/>
      <c r="E125" s="141"/>
      <c r="F125" s="141"/>
      <c r="G125" s="141"/>
      <c r="H125" s="141"/>
      <c r="I125" s="141"/>
      <c r="J125" s="141"/>
      <c r="K125" s="141"/>
      <c r="L125" s="141"/>
      <c r="M125" s="141"/>
      <c r="N125" s="152" t="s">
        <v>965</v>
      </c>
      <c r="O125" s="152"/>
      <c r="P125" s="152"/>
      <c r="Q125" s="152"/>
      <c r="R125" s="154">
        <v>502</v>
      </c>
      <c r="S125" s="154"/>
      <c r="T125" s="155" t="s">
        <v>952</v>
      </c>
      <c r="U125" s="156">
        <v>0</v>
      </c>
      <c r="V125" s="157">
        <v>0</v>
      </c>
      <c r="W125" s="157"/>
      <c r="X125" s="154">
        <v>120</v>
      </c>
      <c r="Y125" s="141"/>
      <c r="Z125" s="141"/>
      <c r="AA125" s="141"/>
      <c r="AB125" s="141"/>
      <c r="AC125" s="141"/>
      <c r="AD125" s="141"/>
      <c r="AE125" s="141"/>
      <c r="AF125" s="158">
        <f>AF126</f>
        <v>197.97</v>
      </c>
      <c r="AG125" s="158">
        <f>AG126</f>
        <v>139.62</v>
      </c>
      <c r="AH125" s="160"/>
      <c r="AI125" s="160"/>
      <c r="AJ125" s="160"/>
      <c r="AK125" s="160"/>
      <c r="AL125" s="160"/>
      <c r="AM125" s="160"/>
      <c r="AN125" s="160"/>
      <c r="AO125" s="160"/>
      <c r="AP125" s="160"/>
      <c r="AQ125" s="160"/>
      <c r="AR125" s="160"/>
      <c r="AS125" s="160"/>
      <c r="AT125" s="160"/>
      <c r="AU125" s="160"/>
      <c r="AV125" s="160"/>
      <c r="AW125" s="160"/>
      <c r="AX125" s="160"/>
      <c r="AY125" s="158">
        <f t="shared" si="32"/>
        <v>70.525837248067887</v>
      </c>
    </row>
    <row r="126" spans="1:51" ht="63.75" x14ac:dyDescent="0.3">
      <c r="A126" s="151"/>
      <c r="B126" s="140"/>
      <c r="C126" s="141"/>
      <c r="D126" s="141"/>
      <c r="E126" s="141"/>
      <c r="F126" s="141"/>
      <c r="G126" s="141"/>
      <c r="H126" s="141"/>
      <c r="I126" s="141"/>
      <c r="J126" s="141"/>
      <c r="K126" s="141"/>
      <c r="L126" s="141"/>
      <c r="M126" s="141"/>
      <c r="N126" s="152" t="s">
        <v>964</v>
      </c>
      <c r="O126" s="152"/>
      <c r="P126" s="152"/>
      <c r="Q126" s="152"/>
      <c r="R126" s="154">
        <v>502</v>
      </c>
      <c r="S126" s="154"/>
      <c r="T126" s="155" t="s">
        <v>951</v>
      </c>
      <c r="U126" s="156">
        <v>5</v>
      </c>
      <c r="V126" s="157">
        <v>0</v>
      </c>
      <c r="W126" s="157"/>
      <c r="X126" s="154">
        <v>120</v>
      </c>
      <c r="Y126" s="141"/>
      <c r="Z126" s="141"/>
      <c r="AA126" s="141"/>
      <c r="AB126" s="141"/>
      <c r="AC126" s="141"/>
      <c r="AD126" s="141"/>
      <c r="AE126" s="141"/>
      <c r="AF126" s="158">
        <v>197.97</v>
      </c>
      <c r="AG126" s="158">
        <v>139.62</v>
      </c>
      <c r="AH126" s="160"/>
      <c r="AI126" s="160"/>
      <c r="AJ126" s="160"/>
      <c r="AK126" s="160"/>
      <c r="AL126" s="160"/>
      <c r="AM126" s="160"/>
      <c r="AN126" s="160"/>
      <c r="AO126" s="160"/>
      <c r="AP126" s="160"/>
      <c r="AQ126" s="160"/>
      <c r="AR126" s="160"/>
      <c r="AS126" s="160"/>
      <c r="AT126" s="160"/>
      <c r="AU126" s="160"/>
      <c r="AV126" s="160"/>
      <c r="AW126" s="160"/>
      <c r="AX126" s="160"/>
      <c r="AY126" s="158"/>
    </row>
    <row r="127" spans="1:51" x14ac:dyDescent="0.3">
      <c r="A127" s="151"/>
      <c r="B127" s="140"/>
      <c r="C127" s="141"/>
      <c r="D127" s="141"/>
      <c r="E127" s="141"/>
      <c r="F127" s="141"/>
      <c r="G127" s="141"/>
      <c r="H127" s="141"/>
      <c r="I127" s="141"/>
      <c r="J127" s="141"/>
      <c r="K127" s="141"/>
      <c r="L127" s="141"/>
      <c r="M127" s="141"/>
      <c r="N127" s="152" t="s">
        <v>981</v>
      </c>
      <c r="O127" s="152"/>
      <c r="P127" s="152"/>
      <c r="Q127" s="152"/>
      <c r="R127" s="154">
        <v>502</v>
      </c>
      <c r="S127" s="154"/>
      <c r="T127" s="155" t="s">
        <v>982</v>
      </c>
      <c r="U127" s="156">
        <v>0</v>
      </c>
      <c r="V127" s="157">
        <v>0</v>
      </c>
      <c r="W127" s="157"/>
      <c r="X127" s="154">
        <v>120</v>
      </c>
      <c r="Y127" s="141"/>
      <c r="Z127" s="141"/>
      <c r="AA127" s="141"/>
      <c r="AB127" s="141"/>
      <c r="AC127" s="141"/>
      <c r="AD127" s="141"/>
      <c r="AE127" s="141"/>
      <c r="AF127" s="158">
        <f>AF128</f>
        <v>328560</v>
      </c>
      <c r="AG127" s="158">
        <f>AG128</f>
        <v>328560</v>
      </c>
      <c r="AH127" s="160"/>
      <c r="AI127" s="160"/>
      <c r="AJ127" s="160"/>
      <c r="AK127" s="160"/>
      <c r="AL127" s="160"/>
      <c r="AM127" s="160"/>
      <c r="AN127" s="160"/>
      <c r="AO127" s="160"/>
      <c r="AP127" s="160"/>
      <c r="AQ127" s="160"/>
      <c r="AR127" s="160"/>
      <c r="AS127" s="160"/>
      <c r="AT127" s="160"/>
      <c r="AU127" s="160"/>
      <c r="AV127" s="160"/>
      <c r="AW127" s="160"/>
      <c r="AX127" s="160"/>
      <c r="AY127" s="158">
        <f t="shared" si="32"/>
        <v>100</v>
      </c>
    </row>
    <row r="128" spans="1:51" ht="32.25" x14ac:dyDescent="0.3">
      <c r="A128" s="151"/>
      <c r="B128" s="140"/>
      <c r="C128" s="141"/>
      <c r="D128" s="141"/>
      <c r="E128" s="141"/>
      <c r="F128" s="141"/>
      <c r="G128" s="141"/>
      <c r="H128" s="141"/>
      <c r="I128" s="141"/>
      <c r="J128" s="141"/>
      <c r="K128" s="141"/>
      <c r="L128" s="141"/>
      <c r="M128" s="141"/>
      <c r="N128" s="152" t="s">
        <v>983</v>
      </c>
      <c r="O128" s="152"/>
      <c r="P128" s="152"/>
      <c r="Q128" s="152"/>
      <c r="R128" s="154">
        <v>502</v>
      </c>
      <c r="S128" s="154"/>
      <c r="T128" s="155" t="s">
        <v>984</v>
      </c>
      <c r="U128" s="156">
        <v>0</v>
      </c>
      <c r="V128" s="157">
        <v>0</v>
      </c>
      <c r="W128" s="157"/>
      <c r="X128" s="154">
        <v>120</v>
      </c>
      <c r="Y128" s="141"/>
      <c r="Z128" s="141"/>
      <c r="AA128" s="141"/>
      <c r="AB128" s="141"/>
      <c r="AC128" s="141"/>
      <c r="AD128" s="141"/>
      <c r="AE128" s="141"/>
      <c r="AF128" s="158">
        <f>AF129</f>
        <v>328560</v>
      </c>
      <c r="AG128" s="158">
        <f>AG129</f>
        <v>328560</v>
      </c>
      <c r="AH128" s="160"/>
      <c r="AI128" s="160"/>
      <c r="AJ128" s="160"/>
      <c r="AK128" s="160"/>
      <c r="AL128" s="160"/>
      <c r="AM128" s="160"/>
      <c r="AN128" s="160"/>
      <c r="AO128" s="160"/>
      <c r="AP128" s="160"/>
      <c r="AQ128" s="160"/>
      <c r="AR128" s="160"/>
      <c r="AS128" s="160"/>
      <c r="AT128" s="160"/>
      <c r="AU128" s="160"/>
      <c r="AV128" s="160"/>
      <c r="AW128" s="160"/>
      <c r="AX128" s="160"/>
      <c r="AY128" s="158">
        <f t="shared" si="32"/>
        <v>100</v>
      </c>
    </row>
    <row r="129" spans="1:51" ht="48" x14ac:dyDescent="0.3">
      <c r="A129" s="151"/>
      <c r="B129" s="140"/>
      <c r="C129" s="141"/>
      <c r="D129" s="141"/>
      <c r="E129" s="141"/>
      <c r="F129" s="141"/>
      <c r="G129" s="141"/>
      <c r="H129" s="141"/>
      <c r="I129" s="141"/>
      <c r="J129" s="141"/>
      <c r="K129" s="141"/>
      <c r="L129" s="141"/>
      <c r="M129" s="141"/>
      <c r="N129" s="152" t="s">
        <v>985</v>
      </c>
      <c r="O129" s="152"/>
      <c r="P129" s="152"/>
      <c r="Q129" s="152"/>
      <c r="R129" s="154">
        <v>502</v>
      </c>
      <c r="S129" s="154"/>
      <c r="T129" s="155" t="s">
        <v>986</v>
      </c>
      <c r="U129" s="156">
        <v>5</v>
      </c>
      <c r="V129" s="157">
        <v>0</v>
      </c>
      <c r="W129" s="157"/>
      <c r="X129" s="154">
        <v>120</v>
      </c>
      <c r="Y129" s="141"/>
      <c r="Z129" s="141"/>
      <c r="AA129" s="141"/>
      <c r="AB129" s="141"/>
      <c r="AC129" s="141"/>
      <c r="AD129" s="141"/>
      <c r="AE129" s="141"/>
      <c r="AF129" s="158">
        <v>328560</v>
      </c>
      <c r="AG129" s="158">
        <v>328560</v>
      </c>
      <c r="AH129" s="160"/>
      <c r="AI129" s="160"/>
      <c r="AJ129" s="160"/>
      <c r="AK129" s="160"/>
      <c r="AL129" s="160"/>
      <c r="AM129" s="160"/>
      <c r="AN129" s="160"/>
      <c r="AO129" s="160"/>
      <c r="AP129" s="160"/>
      <c r="AQ129" s="160"/>
      <c r="AR129" s="160"/>
      <c r="AS129" s="160"/>
      <c r="AT129" s="160"/>
      <c r="AU129" s="160"/>
      <c r="AV129" s="160"/>
      <c r="AW129" s="160"/>
      <c r="AX129" s="160"/>
      <c r="AY129" s="158">
        <f t="shared" si="32"/>
        <v>100</v>
      </c>
    </row>
    <row r="130" spans="1:51" ht="63.75" x14ac:dyDescent="0.3">
      <c r="A130" s="151"/>
      <c r="B130" s="140" t="s">
        <v>568</v>
      </c>
      <c r="C130" s="141"/>
      <c r="D130" s="141"/>
      <c r="E130" s="141" t="s">
        <v>531</v>
      </c>
      <c r="F130" s="141" t="s">
        <v>532</v>
      </c>
      <c r="G130" s="141" t="s">
        <v>569</v>
      </c>
      <c r="H130" s="141" t="s">
        <v>570</v>
      </c>
      <c r="I130" s="141" t="s">
        <v>571</v>
      </c>
      <c r="J130" s="141"/>
      <c r="K130" s="161"/>
      <c r="L130" s="161"/>
      <c r="M130" s="141"/>
      <c r="N130" s="152" t="s">
        <v>621</v>
      </c>
      <c r="O130" s="152"/>
      <c r="P130" s="162"/>
      <c r="Q130" s="163"/>
      <c r="R130" s="154" t="s">
        <v>83</v>
      </c>
      <c r="S130" s="154"/>
      <c r="T130" s="155" t="s">
        <v>633</v>
      </c>
      <c r="U130" s="156" t="s">
        <v>4</v>
      </c>
      <c r="V130" s="157" t="s">
        <v>1</v>
      </c>
      <c r="W130" s="157"/>
      <c r="X130" s="154" t="s">
        <v>23</v>
      </c>
      <c r="Y130" s="141"/>
      <c r="Z130" s="164"/>
      <c r="AA130" s="165"/>
      <c r="AB130" s="158"/>
      <c r="AC130" s="158"/>
      <c r="AD130" s="158"/>
      <c r="AE130" s="158"/>
      <c r="AF130" s="158">
        <f>AF131+AF133</f>
        <v>301100</v>
      </c>
      <c r="AG130" s="158">
        <f t="shared" ref="AG130" si="36">AG131+AG133</f>
        <v>353738.08</v>
      </c>
      <c r="AH130" s="160"/>
      <c r="AI130" s="160"/>
      <c r="AJ130" s="160"/>
      <c r="AK130" s="160"/>
      <c r="AL130" s="160"/>
      <c r="AM130" s="160"/>
      <c r="AN130" s="160"/>
      <c r="AO130" s="160"/>
      <c r="AP130" s="160"/>
      <c r="AQ130" s="160"/>
      <c r="AR130" s="160"/>
      <c r="AS130" s="160"/>
      <c r="AT130" s="160"/>
      <c r="AU130" s="160"/>
      <c r="AV130" s="160"/>
      <c r="AW130" s="160"/>
      <c r="AX130" s="160"/>
      <c r="AY130" s="158">
        <f t="shared" si="32"/>
        <v>117.48192627034209</v>
      </c>
    </row>
    <row r="131" spans="1:51" ht="63.75" x14ac:dyDescent="0.3">
      <c r="A131" s="151"/>
      <c r="B131" s="140" t="s">
        <v>567</v>
      </c>
      <c r="C131" s="142"/>
      <c r="D131" s="142"/>
      <c r="E131" s="142"/>
      <c r="F131" s="142"/>
      <c r="G131" s="142"/>
      <c r="H131" s="142"/>
      <c r="I131" s="142"/>
      <c r="J131" s="142"/>
      <c r="K131" s="142"/>
      <c r="L131" s="142"/>
      <c r="M131" s="142"/>
      <c r="N131" s="152" t="s">
        <v>622</v>
      </c>
      <c r="O131" s="153"/>
      <c r="P131" s="153"/>
      <c r="Q131" s="153"/>
      <c r="R131" s="154" t="s">
        <v>83</v>
      </c>
      <c r="S131" s="154"/>
      <c r="T131" s="155" t="s">
        <v>634</v>
      </c>
      <c r="U131" s="156" t="s">
        <v>4</v>
      </c>
      <c r="V131" s="157" t="s">
        <v>1</v>
      </c>
      <c r="W131" s="157"/>
      <c r="X131" s="154" t="s">
        <v>23</v>
      </c>
      <c r="Y131" s="142"/>
      <c r="Z131" s="142"/>
      <c r="AA131" s="142"/>
      <c r="AB131" s="142"/>
      <c r="AC131" s="142"/>
      <c r="AD131" s="142"/>
      <c r="AE131" s="142"/>
      <c r="AF131" s="158">
        <f>AF132</f>
        <v>200000</v>
      </c>
      <c r="AG131" s="158">
        <f t="shared" ref="AG131" si="37">AG132</f>
        <v>244127.64</v>
      </c>
      <c r="AH131" s="159"/>
      <c r="AI131" s="159"/>
      <c r="AJ131" s="159"/>
      <c r="AK131" s="159"/>
      <c r="AL131" s="159"/>
      <c r="AM131" s="159"/>
      <c r="AN131" s="159"/>
      <c r="AO131" s="159"/>
      <c r="AP131" s="159"/>
      <c r="AQ131" s="159"/>
      <c r="AR131" s="159"/>
      <c r="AS131" s="159"/>
      <c r="AT131" s="159"/>
      <c r="AU131" s="160"/>
      <c r="AV131" s="160"/>
      <c r="AW131" s="160"/>
      <c r="AX131" s="160"/>
      <c r="AY131" s="158">
        <f t="shared" si="32"/>
        <v>122.06382000000001</v>
      </c>
    </row>
    <row r="132" spans="1:51" ht="63.75" x14ac:dyDescent="0.3">
      <c r="A132" s="151"/>
      <c r="B132" s="140" t="s">
        <v>567</v>
      </c>
      <c r="C132" s="141"/>
      <c r="D132" s="141"/>
      <c r="E132" s="141" t="s">
        <v>531</v>
      </c>
      <c r="F132" s="141" t="s">
        <v>532</v>
      </c>
      <c r="G132" s="141" t="s">
        <v>569</v>
      </c>
      <c r="H132" s="141" t="s">
        <v>572</v>
      </c>
      <c r="I132" s="141" t="s">
        <v>573</v>
      </c>
      <c r="J132" s="141"/>
      <c r="K132" s="161"/>
      <c r="L132" s="161"/>
      <c r="M132" s="141"/>
      <c r="N132" s="152" t="s">
        <v>623</v>
      </c>
      <c r="O132" s="152"/>
      <c r="P132" s="162"/>
      <c r="Q132" s="163"/>
      <c r="R132" s="154" t="s">
        <v>83</v>
      </c>
      <c r="S132" s="154"/>
      <c r="T132" s="155" t="s">
        <v>635</v>
      </c>
      <c r="U132" s="156" t="s">
        <v>2</v>
      </c>
      <c r="V132" s="157" t="s">
        <v>1</v>
      </c>
      <c r="W132" s="157"/>
      <c r="X132" s="154" t="s">
        <v>23</v>
      </c>
      <c r="Y132" s="141"/>
      <c r="Z132" s="164"/>
      <c r="AA132" s="165"/>
      <c r="AB132" s="158"/>
      <c r="AC132" s="158"/>
      <c r="AD132" s="158"/>
      <c r="AE132" s="158"/>
      <c r="AF132" s="158">
        <v>200000</v>
      </c>
      <c r="AG132" s="158">
        <v>244127.64</v>
      </c>
      <c r="AH132" s="160"/>
      <c r="AI132" s="160"/>
      <c r="AJ132" s="160"/>
      <c r="AK132" s="160"/>
      <c r="AL132" s="160"/>
      <c r="AM132" s="160"/>
      <c r="AN132" s="160"/>
      <c r="AO132" s="160"/>
      <c r="AP132" s="160"/>
      <c r="AQ132" s="160"/>
      <c r="AR132" s="160"/>
      <c r="AS132" s="160"/>
      <c r="AT132" s="160"/>
      <c r="AU132" s="160"/>
      <c r="AV132" s="160"/>
      <c r="AW132" s="160"/>
      <c r="AX132" s="160"/>
      <c r="AY132" s="158">
        <f t="shared" si="32"/>
        <v>122.06382000000001</v>
      </c>
    </row>
    <row r="133" spans="1:51" ht="79.5" x14ac:dyDescent="0.3">
      <c r="A133" s="151"/>
      <c r="B133" s="140"/>
      <c r="C133" s="141"/>
      <c r="D133" s="141"/>
      <c r="E133" s="141"/>
      <c r="F133" s="141"/>
      <c r="G133" s="141"/>
      <c r="H133" s="141"/>
      <c r="I133" s="141"/>
      <c r="J133" s="141"/>
      <c r="K133" s="161"/>
      <c r="L133" s="161"/>
      <c r="M133" s="141"/>
      <c r="N133" s="152" t="s">
        <v>775</v>
      </c>
      <c r="O133" s="152"/>
      <c r="P133" s="162"/>
      <c r="Q133" s="163"/>
      <c r="R133" s="154">
        <v>502</v>
      </c>
      <c r="S133" s="154"/>
      <c r="T133" s="155" t="s">
        <v>774</v>
      </c>
      <c r="U133" s="156">
        <v>0</v>
      </c>
      <c r="V133" s="157">
        <v>0</v>
      </c>
      <c r="W133" s="157"/>
      <c r="X133" s="154">
        <v>120</v>
      </c>
      <c r="Y133" s="141"/>
      <c r="Z133" s="164"/>
      <c r="AA133" s="165"/>
      <c r="AB133" s="158"/>
      <c r="AC133" s="158"/>
      <c r="AD133" s="158"/>
      <c r="AE133" s="158"/>
      <c r="AF133" s="158">
        <f>AF134</f>
        <v>101100</v>
      </c>
      <c r="AG133" s="158">
        <f t="shared" ref="AG133" si="38">AG134</f>
        <v>109610.44</v>
      </c>
      <c r="AH133" s="160"/>
      <c r="AI133" s="160"/>
      <c r="AJ133" s="160"/>
      <c r="AK133" s="160"/>
      <c r="AL133" s="160"/>
      <c r="AM133" s="160"/>
      <c r="AN133" s="160"/>
      <c r="AO133" s="160"/>
      <c r="AP133" s="160"/>
      <c r="AQ133" s="160"/>
      <c r="AR133" s="160"/>
      <c r="AS133" s="160"/>
      <c r="AT133" s="160"/>
      <c r="AU133" s="160"/>
      <c r="AV133" s="160"/>
      <c r="AW133" s="160"/>
      <c r="AX133" s="160"/>
      <c r="AY133" s="158">
        <f t="shared" si="32"/>
        <v>108.41784371909</v>
      </c>
    </row>
    <row r="134" spans="1:51" ht="79.5" x14ac:dyDescent="0.3">
      <c r="A134" s="151"/>
      <c r="B134" s="140"/>
      <c r="C134" s="141"/>
      <c r="D134" s="141"/>
      <c r="E134" s="141"/>
      <c r="F134" s="141"/>
      <c r="G134" s="141"/>
      <c r="H134" s="141"/>
      <c r="I134" s="141"/>
      <c r="J134" s="141"/>
      <c r="K134" s="161"/>
      <c r="L134" s="161"/>
      <c r="M134" s="141"/>
      <c r="N134" s="152" t="s">
        <v>776</v>
      </c>
      <c r="O134" s="152"/>
      <c r="P134" s="162"/>
      <c r="Q134" s="163"/>
      <c r="R134" s="154">
        <v>502</v>
      </c>
      <c r="S134" s="154"/>
      <c r="T134" s="155" t="s">
        <v>774</v>
      </c>
      <c r="U134" s="156">
        <v>5</v>
      </c>
      <c r="V134" s="157">
        <v>0</v>
      </c>
      <c r="W134" s="157"/>
      <c r="X134" s="154">
        <v>120</v>
      </c>
      <c r="Y134" s="141"/>
      <c r="Z134" s="164"/>
      <c r="AA134" s="165"/>
      <c r="AB134" s="158"/>
      <c r="AC134" s="158"/>
      <c r="AD134" s="158"/>
      <c r="AE134" s="158"/>
      <c r="AF134" s="158">
        <v>101100</v>
      </c>
      <c r="AG134" s="158">
        <v>109610.44</v>
      </c>
      <c r="AH134" s="160"/>
      <c r="AI134" s="160"/>
      <c r="AJ134" s="160"/>
      <c r="AK134" s="160"/>
      <c r="AL134" s="160"/>
      <c r="AM134" s="160"/>
      <c r="AN134" s="160"/>
      <c r="AO134" s="160"/>
      <c r="AP134" s="160"/>
      <c r="AQ134" s="160"/>
      <c r="AR134" s="160"/>
      <c r="AS134" s="160"/>
      <c r="AT134" s="160"/>
      <c r="AU134" s="160"/>
      <c r="AV134" s="160"/>
      <c r="AW134" s="160"/>
      <c r="AX134" s="160"/>
      <c r="AY134" s="158">
        <f t="shared" si="32"/>
        <v>108.41784371909</v>
      </c>
    </row>
    <row r="135" spans="1:51" ht="32.25" x14ac:dyDescent="0.3">
      <c r="A135" s="151"/>
      <c r="B135" s="140"/>
      <c r="C135" s="141"/>
      <c r="D135" s="141"/>
      <c r="E135" s="141"/>
      <c r="F135" s="141"/>
      <c r="G135" s="141"/>
      <c r="H135" s="141"/>
      <c r="I135" s="141"/>
      <c r="J135" s="141"/>
      <c r="K135" s="161"/>
      <c r="L135" s="161"/>
      <c r="M135" s="141"/>
      <c r="N135" s="152" t="s">
        <v>624</v>
      </c>
      <c r="O135" s="152"/>
      <c r="P135" s="162"/>
      <c r="Q135" s="163"/>
      <c r="R135" s="154">
        <v>502</v>
      </c>
      <c r="S135" s="154"/>
      <c r="T135" s="155" t="s">
        <v>75</v>
      </c>
      <c r="U135" s="156">
        <v>0</v>
      </c>
      <c r="V135" s="157">
        <v>0</v>
      </c>
      <c r="W135" s="157"/>
      <c r="X135" s="154">
        <v>0</v>
      </c>
      <c r="Y135" s="141"/>
      <c r="Z135" s="164"/>
      <c r="AA135" s="165"/>
      <c r="AB135" s="158"/>
      <c r="AC135" s="158"/>
      <c r="AD135" s="158"/>
      <c r="AE135" s="158"/>
      <c r="AF135" s="158">
        <f>AF136+AF139</f>
        <v>1631647.25</v>
      </c>
      <c r="AG135" s="158">
        <f>AG136+AG139</f>
        <v>1615580.27</v>
      </c>
      <c r="AH135" s="160"/>
      <c r="AI135" s="160"/>
      <c r="AJ135" s="160"/>
      <c r="AK135" s="160"/>
      <c r="AL135" s="160"/>
      <c r="AM135" s="160"/>
      <c r="AN135" s="160"/>
      <c r="AO135" s="160"/>
      <c r="AP135" s="160"/>
      <c r="AQ135" s="160"/>
      <c r="AR135" s="160"/>
      <c r="AS135" s="160"/>
      <c r="AT135" s="160"/>
      <c r="AU135" s="160"/>
      <c r="AV135" s="160"/>
      <c r="AW135" s="160"/>
      <c r="AX135" s="160"/>
      <c r="AY135" s="158">
        <f t="shared" si="32"/>
        <v>99.015290835687679</v>
      </c>
    </row>
    <row r="136" spans="1:51" x14ac:dyDescent="0.3">
      <c r="A136" s="151"/>
      <c r="B136" s="140"/>
      <c r="C136" s="141"/>
      <c r="D136" s="141"/>
      <c r="E136" s="141"/>
      <c r="F136" s="141"/>
      <c r="G136" s="141"/>
      <c r="H136" s="141"/>
      <c r="I136" s="141"/>
      <c r="J136" s="141"/>
      <c r="K136" s="161"/>
      <c r="L136" s="161"/>
      <c r="M136" s="141"/>
      <c r="N136" s="60" t="s">
        <v>967</v>
      </c>
      <c r="O136" s="152"/>
      <c r="P136" s="162"/>
      <c r="Q136" s="163"/>
      <c r="R136" s="154">
        <v>502</v>
      </c>
      <c r="S136" s="154"/>
      <c r="T136" s="155" t="s">
        <v>956</v>
      </c>
      <c r="U136" s="156">
        <v>0</v>
      </c>
      <c r="V136" s="157">
        <v>0</v>
      </c>
      <c r="W136" s="157"/>
      <c r="X136" s="154">
        <v>130</v>
      </c>
      <c r="Y136" s="141"/>
      <c r="Z136" s="164"/>
      <c r="AA136" s="165"/>
      <c r="AB136" s="158"/>
      <c r="AC136" s="158"/>
      <c r="AD136" s="158"/>
      <c r="AE136" s="158"/>
      <c r="AF136" s="158">
        <f>AF137</f>
        <v>1502994</v>
      </c>
      <c r="AG136" s="158">
        <f>AG137</f>
        <v>1501494</v>
      </c>
      <c r="AH136" s="160"/>
      <c r="AI136" s="160"/>
      <c r="AJ136" s="160"/>
      <c r="AK136" s="160"/>
      <c r="AL136" s="160"/>
      <c r="AM136" s="160"/>
      <c r="AN136" s="160"/>
      <c r="AO136" s="160"/>
      <c r="AP136" s="160"/>
      <c r="AQ136" s="160"/>
      <c r="AR136" s="160"/>
      <c r="AS136" s="160"/>
      <c r="AT136" s="160"/>
      <c r="AU136" s="160"/>
      <c r="AV136" s="160"/>
      <c r="AW136" s="160"/>
      <c r="AX136" s="160"/>
      <c r="AY136" s="158">
        <f t="shared" si="32"/>
        <v>99.900199202392031</v>
      </c>
    </row>
    <row r="137" spans="1:51" x14ac:dyDescent="0.3">
      <c r="A137" s="151"/>
      <c r="B137" s="140"/>
      <c r="C137" s="141"/>
      <c r="D137" s="141"/>
      <c r="E137" s="141"/>
      <c r="F137" s="141"/>
      <c r="G137" s="141"/>
      <c r="H137" s="141"/>
      <c r="I137" s="141"/>
      <c r="J137" s="141"/>
      <c r="K137" s="161"/>
      <c r="L137" s="161"/>
      <c r="M137" s="141"/>
      <c r="N137" s="60" t="s">
        <v>968</v>
      </c>
      <c r="O137" s="152"/>
      <c r="P137" s="162"/>
      <c r="Q137" s="163"/>
      <c r="R137" s="154">
        <v>502</v>
      </c>
      <c r="S137" s="154"/>
      <c r="T137" s="155" t="s">
        <v>955</v>
      </c>
      <c r="U137" s="156">
        <v>0</v>
      </c>
      <c r="V137" s="157">
        <v>0</v>
      </c>
      <c r="W137" s="157"/>
      <c r="X137" s="154">
        <v>130</v>
      </c>
      <c r="Y137" s="141"/>
      <c r="Z137" s="164"/>
      <c r="AA137" s="165"/>
      <c r="AB137" s="158"/>
      <c r="AC137" s="158"/>
      <c r="AD137" s="158"/>
      <c r="AE137" s="158"/>
      <c r="AF137" s="158">
        <f>AF138</f>
        <v>1502994</v>
      </c>
      <c r="AG137" s="158">
        <f>AG138</f>
        <v>1501494</v>
      </c>
      <c r="AH137" s="160"/>
      <c r="AI137" s="160"/>
      <c r="AJ137" s="160"/>
      <c r="AK137" s="160"/>
      <c r="AL137" s="160"/>
      <c r="AM137" s="160"/>
      <c r="AN137" s="160"/>
      <c r="AO137" s="160"/>
      <c r="AP137" s="160"/>
      <c r="AQ137" s="160"/>
      <c r="AR137" s="160"/>
      <c r="AS137" s="160"/>
      <c r="AT137" s="160"/>
      <c r="AU137" s="160"/>
      <c r="AV137" s="160"/>
      <c r="AW137" s="160"/>
      <c r="AX137" s="160"/>
      <c r="AY137" s="158">
        <f t="shared" si="32"/>
        <v>99.900199202392031</v>
      </c>
    </row>
    <row r="138" spans="1:51" ht="31.5" x14ac:dyDescent="0.3">
      <c r="A138" s="151"/>
      <c r="B138" s="140"/>
      <c r="C138" s="141"/>
      <c r="D138" s="141"/>
      <c r="E138" s="141"/>
      <c r="F138" s="141"/>
      <c r="G138" s="141"/>
      <c r="H138" s="141"/>
      <c r="I138" s="141"/>
      <c r="J138" s="141"/>
      <c r="K138" s="161"/>
      <c r="L138" s="161"/>
      <c r="M138" s="141"/>
      <c r="N138" s="60" t="s">
        <v>969</v>
      </c>
      <c r="O138" s="152"/>
      <c r="P138" s="162"/>
      <c r="Q138" s="163"/>
      <c r="R138" s="154">
        <v>502</v>
      </c>
      <c r="S138" s="154"/>
      <c r="T138" s="155" t="s">
        <v>954</v>
      </c>
      <c r="U138" s="156">
        <v>5</v>
      </c>
      <c r="V138" s="157">
        <v>0</v>
      </c>
      <c r="W138" s="157"/>
      <c r="X138" s="154">
        <v>130</v>
      </c>
      <c r="Y138" s="141"/>
      <c r="Z138" s="164"/>
      <c r="AA138" s="165"/>
      <c r="AB138" s="158"/>
      <c r="AC138" s="158"/>
      <c r="AD138" s="158"/>
      <c r="AE138" s="158"/>
      <c r="AF138" s="158">
        <v>1502994</v>
      </c>
      <c r="AG138" s="158">
        <v>1501494</v>
      </c>
      <c r="AH138" s="160"/>
      <c r="AI138" s="160"/>
      <c r="AJ138" s="160"/>
      <c r="AK138" s="160"/>
      <c r="AL138" s="160"/>
      <c r="AM138" s="160"/>
      <c r="AN138" s="160"/>
      <c r="AO138" s="160"/>
      <c r="AP138" s="160"/>
      <c r="AQ138" s="160"/>
      <c r="AR138" s="160"/>
      <c r="AS138" s="160"/>
      <c r="AT138" s="160"/>
      <c r="AU138" s="160"/>
      <c r="AV138" s="160"/>
      <c r="AW138" s="160"/>
      <c r="AX138" s="160"/>
      <c r="AY138" s="158">
        <f t="shared" si="32"/>
        <v>99.900199202392031</v>
      </c>
    </row>
    <row r="139" spans="1:51" x14ac:dyDescent="0.3">
      <c r="A139" s="151"/>
      <c r="B139" s="140"/>
      <c r="C139" s="141"/>
      <c r="D139" s="141"/>
      <c r="E139" s="141"/>
      <c r="F139" s="141"/>
      <c r="G139" s="141"/>
      <c r="H139" s="141"/>
      <c r="I139" s="141"/>
      <c r="J139" s="141"/>
      <c r="K139" s="161"/>
      <c r="L139" s="161"/>
      <c r="M139" s="141"/>
      <c r="N139" s="60" t="s">
        <v>74</v>
      </c>
      <c r="O139" s="152"/>
      <c r="P139" s="162"/>
      <c r="Q139" s="163"/>
      <c r="R139" s="154">
        <v>502</v>
      </c>
      <c r="S139" s="154"/>
      <c r="T139" s="155" t="s">
        <v>73</v>
      </c>
      <c r="U139" s="156">
        <v>0</v>
      </c>
      <c r="V139" s="157">
        <v>0</v>
      </c>
      <c r="W139" s="157"/>
      <c r="X139" s="154">
        <v>130</v>
      </c>
      <c r="Y139" s="141"/>
      <c r="Z139" s="164"/>
      <c r="AA139" s="165"/>
      <c r="AB139" s="158"/>
      <c r="AC139" s="158"/>
      <c r="AD139" s="158"/>
      <c r="AE139" s="158"/>
      <c r="AF139" s="158">
        <f>AF140+AF142</f>
        <v>128653.25</v>
      </c>
      <c r="AG139" s="158">
        <f>AG140+AG142</f>
        <v>114086.27</v>
      </c>
      <c r="AH139" s="160"/>
      <c r="AI139" s="160"/>
      <c r="AJ139" s="160"/>
      <c r="AK139" s="160"/>
      <c r="AL139" s="160"/>
      <c r="AM139" s="160"/>
      <c r="AN139" s="160"/>
      <c r="AO139" s="160"/>
      <c r="AP139" s="160"/>
      <c r="AQ139" s="160"/>
      <c r="AR139" s="160"/>
      <c r="AS139" s="160"/>
      <c r="AT139" s="160"/>
      <c r="AU139" s="160"/>
      <c r="AV139" s="160"/>
      <c r="AW139" s="160"/>
      <c r="AX139" s="160"/>
      <c r="AY139" s="158">
        <f t="shared" si="32"/>
        <v>88.677332286592062</v>
      </c>
    </row>
    <row r="140" spans="1:51" ht="31.5" x14ac:dyDescent="0.3">
      <c r="A140" s="151"/>
      <c r="B140" s="140"/>
      <c r="C140" s="141"/>
      <c r="D140" s="141"/>
      <c r="E140" s="141"/>
      <c r="F140" s="141"/>
      <c r="G140" s="141"/>
      <c r="H140" s="141"/>
      <c r="I140" s="141"/>
      <c r="J140" s="141"/>
      <c r="K140" s="161"/>
      <c r="L140" s="161"/>
      <c r="M140" s="141"/>
      <c r="N140" s="60" t="s">
        <v>987</v>
      </c>
      <c r="O140" s="152"/>
      <c r="P140" s="162"/>
      <c r="Q140" s="163"/>
      <c r="R140" s="154">
        <v>502</v>
      </c>
      <c r="S140" s="154"/>
      <c r="T140" s="155" t="s">
        <v>988</v>
      </c>
      <c r="U140" s="156">
        <v>0</v>
      </c>
      <c r="V140" s="157">
        <v>0</v>
      </c>
      <c r="W140" s="157"/>
      <c r="X140" s="154">
        <v>130</v>
      </c>
      <c r="Y140" s="141"/>
      <c r="Z140" s="164"/>
      <c r="AA140" s="165"/>
      <c r="AB140" s="158"/>
      <c r="AC140" s="158"/>
      <c r="AD140" s="158"/>
      <c r="AE140" s="158"/>
      <c r="AF140" s="158">
        <f>AF141</f>
        <v>126137.14</v>
      </c>
      <c r="AG140" s="158">
        <f>AG141</f>
        <v>111570.16</v>
      </c>
      <c r="AH140" s="160"/>
      <c r="AI140" s="160"/>
      <c r="AJ140" s="160"/>
      <c r="AK140" s="160"/>
      <c r="AL140" s="160"/>
      <c r="AM140" s="160"/>
      <c r="AN140" s="160"/>
      <c r="AO140" s="160"/>
      <c r="AP140" s="160"/>
      <c r="AQ140" s="160"/>
      <c r="AR140" s="160"/>
      <c r="AS140" s="160"/>
      <c r="AT140" s="160"/>
      <c r="AU140" s="160"/>
      <c r="AV140" s="160"/>
      <c r="AW140" s="160"/>
      <c r="AX140" s="160"/>
      <c r="AY140" s="158">
        <f t="shared" si="32"/>
        <v>88.45147432389858</v>
      </c>
    </row>
    <row r="141" spans="1:51" ht="31.5" x14ac:dyDescent="0.3">
      <c r="A141" s="151"/>
      <c r="B141" s="140"/>
      <c r="C141" s="141"/>
      <c r="D141" s="141"/>
      <c r="E141" s="141"/>
      <c r="F141" s="141"/>
      <c r="G141" s="141"/>
      <c r="H141" s="141"/>
      <c r="I141" s="141"/>
      <c r="J141" s="141"/>
      <c r="K141" s="161"/>
      <c r="L141" s="161"/>
      <c r="M141" s="141"/>
      <c r="N141" s="60" t="s">
        <v>989</v>
      </c>
      <c r="O141" s="152"/>
      <c r="P141" s="162"/>
      <c r="Q141" s="163"/>
      <c r="R141" s="154">
        <v>502</v>
      </c>
      <c r="S141" s="154"/>
      <c r="T141" s="155" t="s">
        <v>990</v>
      </c>
      <c r="U141" s="156">
        <v>5</v>
      </c>
      <c r="V141" s="157">
        <v>0</v>
      </c>
      <c r="W141" s="157"/>
      <c r="X141" s="154">
        <v>130</v>
      </c>
      <c r="Y141" s="141"/>
      <c r="Z141" s="164"/>
      <c r="AA141" s="165"/>
      <c r="AB141" s="158"/>
      <c r="AC141" s="158"/>
      <c r="AD141" s="158"/>
      <c r="AE141" s="158"/>
      <c r="AF141" s="158">
        <v>126137.14</v>
      </c>
      <c r="AG141" s="158">
        <v>111570.16</v>
      </c>
      <c r="AH141" s="160"/>
      <c r="AI141" s="160"/>
      <c r="AJ141" s="160"/>
      <c r="AK141" s="160"/>
      <c r="AL141" s="160"/>
      <c r="AM141" s="160"/>
      <c r="AN141" s="160"/>
      <c r="AO141" s="160"/>
      <c r="AP141" s="160"/>
      <c r="AQ141" s="160"/>
      <c r="AR141" s="160"/>
      <c r="AS141" s="160"/>
      <c r="AT141" s="160"/>
      <c r="AU141" s="160"/>
      <c r="AV141" s="160"/>
      <c r="AW141" s="160"/>
      <c r="AX141" s="160"/>
      <c r="AY141" s="158">
        <f t="shared" si="32"/>
        <v>88.45147432389858</v>
      </c>
    </row>
    <row r="142" spans="1:51" x14ac:dyDescent="0.3">
      <c r="A142" s="151"/>
      <c r="B142" s="140"/>
      <c r="C142" s="141"/>
      <c r="D142" s="141"/>
      <c r="E142" s="141"/>
      <c r="F142" s="141"/>
      <c r="G142" s="141"/>
      <c r="H142" s="141"/>
      <c r="I142" s="141"/>
      <c r="J142" s="141"/>
      <c r="K142" s="161"/>
      <c r="L142" s="161"/>
      <c r="M142" s="141"/>
      <c r="N142" s="60" t="s">
        <v>72</v>
      </c>
      <c r="O142" s="152"/>
      <c r="P142" s="162"/>
      <c r="Q142" s="163"/>
      <c r="R142" s="154">
        <v>502</v>
      </c>
      <c r="S142" s="154"/>
      <c r="T142" s="155" t="s">
        <v>71</v>
      </c>
      <c r="U142" s="156">
        <v>0</v>
      </c>
      <c r="V142" s="157">
        <v>0</v>
      </c>
      <c r="W142" s="157"/>
      <c r="X142" s="154">
        <v>130</v>
      </c>
      <c r="Y142" s="141"/>
      <c r="Z142" s="164"/>
      <c r="AA142" s="165"/>
      <c r="AB142" s="158"/>
      <c r="AC142" s="158"/>
      <c r="AD142" s="158"/>
      <c r="AE142" s="158"/>
      <c r="AF142" s="158">
        <f>AF143</f>
        <v>2516.11</v>
      </c>
      <c r="AG142" s="158">
        <f>AG143</f>
        <v>2516.11</v>
      </c>
      <c r="AH142" s="160"/>
      <c r="AI142" s="160"/>
      <c r="AJ142" s="160"/>
      <c r="AK142" s="160"/>
      <c r="AL142" s="160"/>
      <c r="AM142" s="160"/>
      <c r="AN142" s="160"/>
      <c r="AO142" s="160"/>
      <c r="AP142" s="160"/>
      <c r="AQ142" s="160"/>
      <c r="AR142" s="160"/>
      <c r="AS142" s="160"/>
      <c r="AT142" s="160"/>
      <c r="AU142" s="160"/>
      <c r="AV142" s="160"/>
      <c r="AW142" s="160"/>
      <c r="AX142" s="160"/>
      <c r="AY142" s="158">
        <f t="shared" si="32"/>
        <v>100</v>
      </c>
    </row>
    <row r="143" spans="1:51" x14ac:dyDescent="0.3">
      <c r="A143" s="151"/>
      <c r="B143" s="140"/>
      <c r="C143" s="141"/>
      <c r="D143" s="141"/>
      <c r="E143" s="141"/>
      <c r="F143" s="141"/>
      <c r="G143" s="141"/>
      <c r="H143" s="141"/>
      <c r="I143" s="141"/>
      <c r="J143" s="141"/>
      <c r="K143" s="161"/>
      <c r="L143" s="161"/>
      <c r="M143" s="141"/>
      <c r="N143" s="60" t="s">
        <v>70</v>
      </c>
      <c r="O143" s="152"/>
      <c r="P143" s="162"/>
      <c r="Q143" s="163"/>
      <c r="R143" s="154">
        <v>502</v>
      </c>
      <c r="S143" s="154"/>
      <c r="T143" s="155" t="s">
        <v>69</v>
      </c>
      <c r="U143" s="156">
        <v>5</v>
      </c>
      <c r="V143" s="157">
        <v>0</v>
      </c>
      <c r="W143" s="157"/>
      <c r="X143" s="154">
        <v>130</v>
      </c>
      <c r="Y143" s="141"/>
      <c r="Z143" s="164"/>
      <c r="AA143" s="165"/>
      <c r="AB143" s="158"/>
      <c r="AC143" s="158"/>
      <c r="AD143" s="158"/>
      <c r="AE143" s="158"/>
      <c r="AF143" s="158">
        <v>2516.11</v>
      </c>
      <c r="AG143" s="158">
        <v>2516.11</v>
      </c>
      <c r="AH143" s="160"/>
      <c r="AI143" s="160"/>
      <c r="AJ143" s="160"/>
      <c r="AK143" s="160"/>
      <c r="AL143" s="160"/>
      <c r="AM143" s="160"/>
      <c r="AN143" s="160"/>
      <c r="AO143" s="160"/>
      <c r="AP143" s="160"/>
      <c r="AQ143" s="160"/>
      <c r="AR143" s="160"/>
      <c r="AS143" s="160"/>
      <c r="AT143" s="160"/>
      <c r="AU143" s="160"/>
      <c r="AV143" s="160"/>
      <c r="AW143" s="160"/>
      <c r="AX143" s="160"/>
      <c r="AY143" s="158">
        <f t="shared" si="32"/>
        <v>100</v>
      </c>
    </row>
    <row r="144" spans="1:51" x14ac:dyDescent="0.3">
      <c r="A144" s="151"/>
      <c r="B144" s="140" t="s">
        <v>574</v>
      </c>
      <c r="C144" s="142"/>
      <c r="D144" s="142"/>
      <c r="E144" s="142"/>
      <c r="F144" s="142"/>
      <c r="G144" s="142"/>
      <c r="H144" s="142"/>
      <c r="I144" s="142"/>
      <c r="J144" s="142"/>
      <c r="K144" s="142"/>
      <c r="L144" s="142"/>
      <c r="M144" s="142"/>
      <c r="N144" s="152" t="s">
        <v>22</v>
      </c>
      <c r="O144" s="153"/>
      <c r="P144" s="153"/>
      <c r="Q144" s="153"/>
      <c r="R144" s="154" t="s">
        <v>83</v>
      </c>
      <c r="S144" s="154"/>
      <c r="T144" s="155" t="s">
        <v>21</v>
      </c>
      <c r="U144" s="156" t="s">
        <v>4</v>
      </c>
      <c r="V144" s="157" t="s">
        <v>1</v>
      </c>
      <c r="W144" s="157"/>
      <c r="X144" s="154" t="s">
        <v>5</v>
      </c>
      <c r="Y144" s="142"/>
      <c r="Z144" s="142"/>
      <c r="AA144" s="142"/>
      <c r="AB144" s="142"/>
      <c r="AC144" s="142"/>
      <c r="AD144" s="142"/>
      <c r="AE144" s="142"/>
      <c r="AF144" s="158">
        <f>AF145+AF150</f>
        <v>2511800</v>
      </c>
      <c r="AG144" s="158">
        <f>AG145+AG150</f>
        <v>2694028.15</v>
      </c>
      <c r="AH144" s="159"/>
      <c r="AI144" s="159"/>
      <c r="AJ144" s="159"/>
      <c r="AK144" s="159"/>
      <c r="AL144" s="159"/>
      <c r="AM144" s="159"/>
      <c r="AN144" s="159"/>
      <c r="AO144" s="159"/>
      <c r="AP144" s="159"/>
      <c r="AQ144" s="159"/>
      <c r="AR144" s="159"/>
      <c r="AS144" s="159"/>
      <c r="AT144" s="159"/>
      <c r="AU144" s="160"/>
      <c r="AV144" s="160"/>
      <c r="AW144" s="160"/>
      <c r="AX144" s="160"/>
      <c r="AY144" s="158">
        <f t="shared" si="32"/>
        <v>107.25488295246437</v>
      </c>
    </row>
    <row r="145" spans="1:51" ht="32.25" x14ac:dyDescent="0.3">
      <c r="A145" s="151"/>
      <c r="B145" s="140" t="s">
        <v>566</v>
      </c>
      <c r="C145" s="142"/>
      <c r="D145" s="142"/>
      <c r="E145" s="142"/>
      <c r="F145" s="142"/>
      <c r="G145" s="142"/>
      <c r="H145" s="142"/>
      <c r="I145" s="142"/>
      <c r="J145" s="142"/>
      <c r="K145" s="142"/>
      <c r="L145" s="142"/>
      <c r="M145" s="142"/>
      <c r="N145" s="152" t="s">
        <v>20</v>
      </c>
      <c r="O145" s="153"/>
      <c r="P145" s="153"/>
      <c r="Q145" s="153"/>
      <c r="R145" s="154" t="s">
        <v>83</v>
      </c>
      <c r="S145" s="154"/>
      <c r="T145" s="155" t="s">
        <v>19</v>
      </c>
      <c r="U145" s="156" t="s">
        <v>4</v>
      </c>
      <c r="V145" s="157" t="s">
        <v>1</v>
      </c>
      <c r="W145" s="166"/>
      <c r="X145" s="154" t="s">
        <v>12</v>
      </c>
      <c r="Y145" s="142"/>
      <c r="Z145" s="142"/>
      <c r="AA145" s="142"/>
      <c r="AB145" s="142"/>
      <c r="AC145" s="142"/>
      <c r="AD145" s="142"/>
      <c r="AE145" s="142"/>
      <c r="AF145" s="158">
        <f>AF146+AF148</f>
        <v>1037800</v>
      </c>
      <c r="AG145" s="158">
        <f t="shared" ref="AG145" si="39">AG146+AG148</f>
        <v>1044028.1499999999</v>
      </c>
      <c r="AH145" s="159"/>
      <c r="AI145" s="159"/>
      <c r="AJ145" s="159"/>
      <c r="AK145" s="159"/>
      <c r="AL145" s="159"/>
      <c r="AM145" s="159"/>
      <c r="AN145" s="159"/>
      <c r="AO145" s="159"/>
      <c r="AP145" s="159"/>
      <c r="AQ145" s="159"/>
      <c r="AR145" s="159"/>
      <c r="AS145" s="159"/>
      <c r="AT145" s="159"/>
      <c r="AU145" s="160"/>
      <c r="AV145" s="160"/>
      <c r="AW145" s="160"/>
      <c r="AX145" s="160"/>
      <c r="AY145" s="158">
        <f t="shared" si="32"/>
        <v>100.60013008286759</v>
      </c>
    </row>
    <row r="146" spans="1:51" ht="32.25" x14ac:dyDescent="0.3">
      <c r="A146" s="151"/>
      <c r="B146" s="140" t="s">
        <v>566</v>
      </c>
      <c r="C146" s="141"/>
      <c r="D146" s="141"/>
      <c r="E146" s="141" t="s">
        <v>531</v>
      </c>
      <c r="F146" s="141" t="s">
        <v>532</v>
      </c>
      <c r="G146" s="141" t="s">
        <v>544</v>
      </c>
      <c r="H146" s="141" t="s">
        <v>547</v>
      </c>
      <c r="I146" s="141" t="s">
        <v>548</v>
      </c>
      <c r="J146" s="141"/>
      <c r="K146" s="161"/>
      <c r="L146" s="161"/>
      <c r="M146" s="141"/>
      <c r="N146" s="152" t="s">
        <v>18</v>
      </c>
      <c r="O146" s="152"/>
      <c r="P146" s="162"/>
      <c r="Q146" s="163"/>
      <c r="R146" s="154" t="s">
        <v>83</v>
      </c>
      <c r="S146" s="154"/>
      <c r="T146" s="155" t="s">
        <v>17</v>
      </c>
      <c r="U146" s="156" t="s">
        <v>4</v>
      </c>
      <c r="V146" s="157" t="s">
        <v>1</v>
      </c>
      <c r="W146" s="157"/>
      <c r="X146" s="154" t="s">
        <v>12</v>
      </c>
      <c r="Y146" s="141"/>
      <c r="Z146" s="164"/>
      <c r="AA146" s="165"/>
      <c r="AB146" s="158"/>
      <c r="AC146" s="158"/>
      <c r="AD146" s="158"/>
      <c r="AE146" s="158"/>
      <c r="AF146" s="158">
        <f>AF147</f>
        <v>750000</v>
      </c>
      <c r="AG146" s="158">
        <f t="shared" ref="AG146" si="40">AG147</f>
        <v>691991.82</v>
      </c>
      <c r="AH146" s="160"/>
      <c r="AI146" s="160"/>
      <c r="AJ146" s="160"/>
      <c r="AK146" s="160"/>
      <c r="AL146" s="160"/>
      <c r="AM146" s="160"/>
      <c r="AN146" s="160"/>
      <c r="AO146" s="160"/>
      <c r="AP146" s="160"/>
      <c r="AQ146" s="160"/>
      <c r="AR146" s="160"/>
      <c r="AS146" s="160"/>
      <c r="AT146" s="160"/>
      <c r="AU146" s="160"/>
      <c r="AV146" s="160"/>
      <c r="AW146" s="160"/>
      <c r="AX146" s="160"/>
      <c r="AY146" s="158">
        <f t="shared" si="32"/>
        <v>92.265575999999996</v>
      </c>
    </row>
    <row r="147" spans="1:51" ht="48" x14ac:dyDescent="0.3">
      <c r="A147" s="151"/>
      <c r="B147" s="140" t="s">
        <v>564</v>
      </c>
      <c r="C147" s="142"/>
      <c r="D147" s="142"/>
      <c r="E147" s="142"/>
      <c r="F147" s="142"/>
      <c r="G147" s="142"/>
      <c r="H147" s="142"/>
      <c r="I147" s="142"/>
      <c r="J147" s="142"/>
      <c r="K147" s="142"/>
      <c r="L147" s="142"/>
      <c r="M147" s="142"/>
      <c r="N147" s="152" t="s">
        <v>91</v>
      </c>
      <c r="O147" s="153"/>
      <c r="P147" s="153"/>
      <c r="Q147" s="153"/>
      <c r="R147" s="154" t="s">
        <v>83</v>
      </c>
      <c r="S147" s="154"/>
      <c r="T147" s="155" t="s">
        <v>14</v>
      </c>
      <c r="U147" s="156" t="s">
        <v>2</v>
      </c>
      <c r="V147" s="157" t="s">
        <v>1</v>
      </c>
      <c r="W147" s="157"/>
      <c r="X147" s="154" t="s">
        <v>12</v>
      </c>
      <c r="Y147" s="142"/>
      <c r="Z147" s="142"/>
      <c r="AA147" s="142"/>
      <c r="AB147" s="142"/>
      <c r="AC147" s="142"/>
      <c r="AD147" s="142"/>
      <c r="AE147" s="142"/>
      <c r="AF147" s="158">
        <v>750000</v>
      </c>
      <c r="AG147" s="158">
        <v>691991.82</v>
      </c>
      <c r="AH147" s="159"/>
      <c r="AI147" s="159"/>
      <c r="AJ147" s="159"/>
      <c r="AK147" s="159"/>
      <c r="AL147" s="159"/>
      <c r="AM147" s="159"/>
      <c r="AN147" s="159"/>
      <c r="AO147" s="159"/>
      <c r="AP147" s="159"/>
      <c r="AQ147" s="159"/>
      <c r="AR147" s="159"/>
      <c r="AS147" s="159"/>
      <c r="AT147" s="159"/>
      <c r="AU147" s="160"/>
      <c r="AV147" s="160"/>
      <c r="AW147" s="160"/>
      <c r="AX147" s="160"/>
      <c r="AY147" s="158">
        <f t="shared" si="32"/>
        <v>92.265575999999996</v>
      </c>
    </row>
    <row r="148" spans="1:51" ht="32.25" x14ac:dyDescent="0.3">
      <c r="A148" s="151"/>
      <c r="B148" s="140" t="s">
        <v>564</v>
      </c>
      <c r="C148" s="142"/>
      <c r="D148" s="142"/>
      <c r="E148" s="142"/>
      <c r="F148" s="142"/>
      <c r="G148" s="142"/>
      <c r="H148" s="142"/>
      <c r="I148" s="142"/>
      <c r="J148" s="142"/>
      <c r="K148" s="142"/>
      <c r="L148" s="142"/>
      <c r="M148" s="142"/>
      <c r="N148" s="152" t="s">
        <v>90</v>
      </c>
      <c r="O148" s="153"/>
      <c r="P148" s="153"/>
      <c r="Q148" s="153"/>
      <c r="R148" s="154" t="s">
        <v>83</v>
      </c>
      <c r="S148" s="154"/>
      <c r="T148" s="155" t="s">
        <v>89</v>
      </c>
      <c r="U148" s="156" t="s">
        <v>4</v>
      </c>
      <c r="V148" s="157" t="s">
        <v>1</v>
      </c>
      <c r="W148" s="157"/>
      <c r="X148" s="154" t="s">
        <v>12</v>
      </c>
      <c r="Y148" s="142"/>
      <c r="Z148" s="142"/>
      <c r="AA148" s="142"/>
      <c r="AB148" s="142"/>
      <c r="AC148" s="142"/>
      <c r="AD148" s="142"/>
      <c r="AE148" s="142"/>
      <c r="AF148" s="158">
        <f>AF149</f>
        <v>287800</v>
      </c>
      <c r="AG148" s="158">
        <f t="shared" ref="AG148" si="41">AG149</f>
        <v>352036.33</v>
      </c>
      <c r="AH148" s="159"/>
      <c r="AI148" s="159"/>
      <c r="AJ148" s="159"/>
      <c r="AK148" s="159"/>
      <c r="AL148" s="159"/>
      <c r="AM148" s="159"/>
      <c r="AN148" s="159"/>
      <c r="AO148" s="159"/>
      <c r="AP148" s="159"/>
      <c r="AQ148" s="159"/>
      <c r="AR148" s="159"/>
      <c r="AS148" s="159"/>
      <c r="AT148" s="159"/>
      <c r="AU148" s="160"/>
      <c r="AV148" s="160"/>
      <c r="AW148" s="160"/>
      <c r="AX148" s="160"/>
      <c r="AY148" s="158">
        <f t="shared" si="32"/>
        <v>122.31978109798472</v>
      </c>
    </row>
    <row r="149" spans="1:51" ht="48" x14ac:dyDescent="0.3">
      <c r="A149" s="151"/>
      <c r="B149" s="140" t="s">
        <v>564</v>
      </c>
      <c r="C149" s="142"/>
      <c r="D149" s="142"/>
      <c r="E149" s="142"/>
      <c r="F149" s="142"/>
      <c r="G149" s="142"/>
      <c r="H149" s="142"/>
      <c r="I149" s="142"/>
      <c r="J149" s="142"/>
      <c r="K149" s="142"/>
      <c r="L149" s="142"/>
      <c r="M149" s="142"/>
      <c r="N149" s="152" t="s">
        <v>88</v>
      </c>
      <c r="O149" s="153"/>
      <c r="P149" s="153"/>
      <c r="Q149" s="153"/>
      <c r="R149" s="154" t="s">
        <v>83</v>
      </c>
      <c r="S149" s="154"/>
      <c r="T149" s="155" t="s">
        <v>87</v>
      </c>
      <c r="U149" s="156" t="s">
        <v>2</v>
      </c>
      <c r="V149" s="157" t="s">
        <v>1</v>
      </c>
      <c r="W149" s="157"/>
      <c r="X149" s="154" t="s">
        <v>12</v>
      </c>
      <c r="Y149" s="142"/>
      <c r="Z149" s="142"/>
      <c r="AA149" s="142"/>
      <c r="AB149" s="142"/>
      <c r="AC149" s="142"/>
      <c r="AD149" s="142"/>
      <c r="AE149" s="142"/>
      <c r="AF149" s="158">
        <v>287800</v>
      </c>
      <c r="AG149" s="158">
        <v>352036.33</v>
      </c>
      <c r="AH149" s="159"/>
      <c r="AI149" s="159"/>
      <c r="AJ149" s="159"/>
      <c r="AK149" s="159"/>
      <c r="AL149" s="159"/>
      <c r="AM149" s="159"/>
      <c r="AN149" s="159"/>
      <c r="AO149" s="159"/>
      <c r="AP149" s="159"/>
      <c r="AQ149" s="159"/>
      <c r="AR149" s="159"/>
      <c r="AS149" s="159"/>
      <c r="AT149" s="159"/>
      <c r="AU149" s="160"/>
      <c r="AV149" s="160"/>
      <c r="AW149" s="160"/>
      <c r="AX149" s="160"/>
      <c r="AY149" s="158">
        <f t="shared" si="32"/>
        <v>122.31978109798472</v>
      </c>
    </row>
    <row r="150" spans="1:51" ht="31.5" x14ac:dyDescent="0.3">
      <c r="A150" s="151"/>
      <c r="B150" s="140"/>
      <c r="C150" s="141"/>
      <c r="D150" s="141"/>
      <c r="E150" s="141"/>
      <c r="F150" s="141"/>
      <c r="G150" s="141"/>
      <c r="H150" s="141"/>
      <c r="I150" s="141"/>
      <c r="J150" s="141"/>
      <c r="K150" s="141"/>
      <c r="L150" s="141"/>
      <c r="M150" s="141"/>
      <c r="N150" s="60" t="s">
        <v>971</v>
      </c>
      <c r="O150" s="152"/>
      <c r="P150" s="152"/>
      <c r="Q150" s="152"/>
      <c r="R150" s="154">
        <v>502</v>
      </c>
      <c r="S150" s="154"/>
      <c r="T150" s="155" t="s">
        <v>958</v>
      </c>
      <c r="U150" s="156">
        <v>0</v>
      </c>
      <c r="V150" s="157">
        <v>0</v>
      </c>
      <c r="W150" s="157"/>
      <c r="X150" s="154">
        <v>410</v>
      </c>
      <c r="Y150" s="141"/>
      <c r="Z150" s="141"/>
      <c r="AA150" s="141"/>
      <c r="AB150" s="141"/>
      <c r="AC150" s="141"/>
      <c r="AD150" s="141"/>
      <c r="AE150" s="141"/>
      <c r="AF150" s="158">
        <f>AF151</f>
        <v>1474000</v>
      </c>
      <c r="AG150" s="158">
        <f t="shared" ref="AG150:AX150" si="42">AG151</f>
        <v>1650000</v>
      </c>
      <c r="AH150" s="158">
        <f t="shared" si="42"/>
        <v>0</v>
      </c>
      <c r="AI150" s="158">
        <f t="shared" si="42"/>
        <v>0</v>
      </c>
      <c r="AJ150" s="158">
        <f t="shared" si="42"/>
        <v>0</v>
      </c>
      <c r="AK150" s="158">
        <f t="shared" si="42"/>
        <v>0</v>
      </c>
      <c r="AL150" s="158">
        <f t="shared" si="42"/>
        <v>0</v>
      </c>
      <c r="AM150" s="158">
        <f t="shared" si="42"/>
        <v>0</v>
      </c>
      <c r="AN150" s="158">
        <f t="shared" si="42"/>
        <v>0</v>
      </c>
      <c r="AO150" s="158">
        <f t="shared" si="42"/>
        <v>0</v>
      </c>
      <c r="AP150" s="158">
        <f t="shared" si="42"/>
        <v>0</v>
      </c>
      <c r="AQ150" s="158">
        <f t="shared" si="42"/>
        <v>0</v>
      </c>
      <c r="AR150" s="158">
        <f t="shared" si="42"/>
        <v>0</v>
      </c>
      <c r="AS150" s="158">
        <f t="shared" si="42"/>
        <v>0</v>
      </c>
      <c r="AT150" s="158">
        <f t="shared" si="42"/>
        <v>0</v>
      </c>
      <c r="AU150" s="158">
        <f t="shared" si="42"/>
        <v>0</v>
      </c>
      <c r="AV150" s="158">
        <f t="shared" si="42"/>
        <v>0</v>
      </c>
      <c r="AW150" s="158">
        <f t="shared" si="42"/>
        <v>0</v>
      </c>
      <c r="AX150" s="158">
        <f t="shared" si="42"/>
        <v>0</v>
      </c>
      <c r="AY150" s="158">
        <f t="shared" si="32"/>
        <v>111.94029850746267</v>
      </c>
    </row>
    <row r="151" spans="1:51" ht="31.5" x14ac:dyDescent="0.3">
      <c r="A151" s="151"/>
      <c r="B151" s="140"/>
      <c r="C151" s="141"/>
      <c r="D151" s="141"/>
      <c r="E151" s="141"/>
      <c r="F151" s="141"/>
      <c r="G151" s="141"/>
      <c r="H151" s="141"/>
      <c r="I151" s="141"/>
      <c r="J151" s="141"/>
      <c r="K151" s="141"/>
      <c r="L151" s="141"/>
      <c r="M151" s="141"/>
      <c r="N151" s="60" t="s">
        <v>970</v>
      </c>
      <c r="O151" s="152"/>
      <c r="P151" s="152"/>
      <c r="Q151" s="152"/>
      <c r="R151" s="154">
        <v>502</v>
      </c>
      <c r="S151" s="154"/>
      <c r="T151" s="155" t="s">
        <v>957</v>
      </c>
      <c r="U151" s="156">
        <v>0</v>
      </c>
      <c r="V151" s="157">
        <v>0</v>
      </c>
      <c r="W151" s="157"/>
      <c r="X151" s="154">
        <v>410</v>
      </c>
      <c r="Y151" s="141"/>
      <c r="Z151" s="141"/>
      <c r="AA151" s="141"/>
      <c r="AB151" s="141"/>
      <c r="AC151" s="141"/>
      <c r="AD151" s="141"/>
      <c r="AE151" s="141"/>
      <c r="AF151" s="158">
        <v>1474000</v>
      </c>
      <c r="AG151" s="158">
        <v>1650000</v>
      </c>
      <c r="AH151" s="160"/>
      <c r="AI151" s="160"/>
      <c r="AJ151" s="160"/>
      <c r="AK151" s="160"/>
      <c r="AL151" s="160"/>
      <c r="AM151" s="160"/>
      <c r="AN151" s="160"/>
      <c r="AO151" s="160"/>
      <c r="AP151" s="160"/>
      <c r="AQ151" s="160"/>
      <c r="AR151" s="160"/>
      <c r="AS151" s="160"/>
      <c r="AT151" s="160"/>
      <c r="AU151" s="160"/>
      <c r="AV151" s="160"/>
      <c r="AW151" s="160"/>
      <c r="AX151" s="160"/>
      <c r="AY151" s="158">
        <f t="shared" si="32"/>
        <v>111.94029850746267</v>
      </c>
    </row>
    <row r="152" spans="1:51" x14ac:dyDescent="0.3">
      <c r="A152" s="151"/>
      <c r="B152" s="140" t="s">
        <v>564</v>
      </c>
      <c r="C152" s="141"/>
      <c r="D152" s="141"/>
      <c r="E152" s="141" t="s">
        <v>531</v>
      </c>
      <c r="F152" s="141" t="s">
        <v>575</v>
      </c>
      <c r="G152" s="141" t="s">
        <v>576</v>
      </c>
      <c r="H152" s="141" t="s">
        <v>577</v>
      </c>
      <c r="I152" s="141" t="s">
        <v>578</v>
      </c>
      <c r="J152" s="141"/>
      <c r="K152" s="161"/>
      <c r="L152" s="161"/>
      <c r="M152" s="141"/>
      <c r="N152" s="152" t="s">
        <v>7</v>
      </c>
      <c r="O152" s="152"/>
      <c r="P152" s="162"/>
      <c r="Q152" s="163"/>
      <c r="R152" s="154" t="s">
        <v>83</v>
      </c>
      <c r="S152" s="154"/>
      <c r="T152" s="155" t="s">
        <v>6</v>
      </c>
      <c r="U152" s="156" t="s">
        <v>4</v>
      </c>
      <c r="V152" s="157" t="s">
        <v>1</v>
      </c>
      <c r="W152" s="157"/>
      <c r="X152" s="154" t="s">
        <v>5</v>
      </c>
      <c r="Y152" s="141"/>
      <c r="Z152" s="164"/>
      <c r="AA152" s="165"/>
      <c r="AB152" s="158"/>
      <c r="AC152" s="158"/>
      <c r="AD152" s="158"/>
      <c r="AE152" s="158"/>
      <c r="AF152" s="158">
        <f>AF153+AF155+AF160+AF162</f>
        <v>870564.2699999999</v>
      </c>
      <c r="AG152" s="158">
        <f>AG153+AG155+AG160+AG162</f>
        <v>1287687.01</v>
      </c>
      <c r="AH152" s="160"/>
      <c r="AI152" s="160"/>
      <c r="AJ152" s="160"/>
      <c r="AK152" s="160"/>
      <c r="AL152" s="160"/>
      <c r="AM152" s="160"/>
      <c r="AN152" s="160"/>
      <c r="AO152" s="160"/>
      <c r="AP152" s="160"/>
      <c r="AQ152" s="160"/>
      <c r="AR152" s="160"/>
      <c r="AS152" s="160"/>
      <c r="AT152" s="160"/>
      <c r="AU152" s="160"/>
      <c r="AV152" s="160"/>
      <c r="AW152" s="160"/>
      <c r="AX152" s="160"/>
      <c r="AY152" s="158">
        <f t="shared" si="32"/>
        <v>147.91406612632977</v>
      </c>
    </row>
    <row r="153" spans="1:51" ht="32.25" x14ac:dyDescent="0.3">
      <c r="A153" s="151"/>
      <c r="B153" s="140" t="s">
        <v>579</v>
      </c>
      <c r="C153" s="141"/>
      <c r="D153" s="142" t="s">
        <v>580</v>
      </c>
      <c r="E153" s="142"/>
      <c r="F153" s="142"/>
      <c r="G153" s="142"/>
      <c r="H153" s="142"/>
      <c r="I153" s="142"/>
      <c r="J153" s="142"/>
      <c r="K153" s="142"/>
      <c r="L153" s="142"/>
      <c r="M153" s="142"/>
      <c r="N153" s="152" t="s">
        <v>702</v>
      </c>
      <c r="O153" s="153"/>
      <c r="P153" s="153"/>
      <c r="Q153" s="153"/>
      <c r="R153" s="154" t="s">
        <v>83</v>
      </c>
      <c r="S153" s="154"/>
      <c r="T153" s="155" t="s">
        <v>667</v>
      </c>
      <c r="U153" s="156" t="s">
        <v>111</v>
      </c>
      <c r="V153" s="157" t="s">
        <v>1</v>
      </c>
      <c r="W153" s="157"/>
      <c r="X153" s="154" t="s">
        <v>0</v>
      </c>
      <c r="Y153" s="142"/>
      <c r="Z153" s="142"/>
      <c r="AA153" s="142"/>
      <c r="AB153" s="142"/>
      <c r="AC153" s="142"/>
      <c r="AD153" s="142"/>
      <c r="AE153" s="142"/>
      <c r="AF153" s="158">
        <f>AF154</f>
        <v>127546.68</v>
      </c>
      <c r="AG153" s="158">
        <f t="shared" ref="AG153" si="43">AG154</f>
        <v>138200</v>
      </c>
      <c r="AH153" s="159"/>
      <c r="AI153" s="159"/>
      <c r="AJ153" s="159"/>
      <c r="AK153" s="159"/>
      <c r="AL153" s="159"/>
      <c r="AM153" s="159"/>
      <c r="AN153" s="159"/>
      <c r="AO153" s="159"/>
      <c r="AP153" s="159"/>
      <c r="AQ153" s="159"/>
      <c r="AR153" s="159"/>
      <c r="AS153" s="159"/>
      <c r="AT153" s="159"/>
      <c r="AU153" s="160"/>
      <c r="AV153" s="160"/>
      <c r="AW153" s="160"/>
      <c r="AX153" s="160"/>
      <c r="AY153" s="158">
        <f t="shared" si="32"/>
        <v>108.3524871051132</v>
      </c>
    </row>
    <row r="154" spans="1:51" ht="32.25" x14ac:dyDescent="0.3">
      <c r="A154" s="151"/>
      <c r="B154" s="140" t="s">
        <v>581</v>
      </c>
      <c r="C154" s="142"/>
      <c r="D154" s="142"/>
      <c r="E154" s="142"/>
      <c r="F154" s="142"/>
      <c r="G154" s="142"/>
      <c r="H154" s="142"/>
      <c r="I154" s="142"/>
      <c r="J154" s="142"/>
      <c r="K154" s="142"/>
      <c r="L154" s="142"/>
      <c r="M154" s="142"/>
      <c r="N154" s="152" t="s">
        <v>703</v>
      </c>
      <c r="O154" s="153"/>
      <c r="P154" s="153"/>
      <c r="Q154" s="153"/>
      <c r="R154" s="154" t="s">
        <v>83</v>
      </c>
      <c r="S154" s="154"/>
      <c r="T154" s="155" t="s">
        <v>668</v>
      </c>
      <c r="U154" s="156" t="s">
        <v>111</v>
      </c>
      <c r="V154" s="157" t="s">
        <v>1</v>
      </c>
      <c r="W154" s="157"/>
      <c r="X154" s="154" t="s">
        <v>0</v>
      </c>
      <c r="Y154" s="142"/>
      <c r="Z154" s="142"/>
      <c r="AA154" s="142"/>
      <c r="AB154" s="142"/>
      <c r="AC154" s="142"/>
      <c r="AD154" s="142"/>
      <c r="AE154" s="142"/>
      <c r="AF154" s="158">
        <v>127546.68</v>
      </c>
      <c r="AG154" s="158">
        <v>138200</v>
      </c>
      <c r="AH154" s="159"/>
      <c r="AI154" s="159"/>
      <c r="AJ154" s="159"/>
      <c r="AK154" s="159"/>
      <c r="AL154" s="159"/>
      <c r="AM154" s="159"/>
      <c r="AN154" s="159"/>
      <c r="AO154" s="159"/>
      <c r="AP154" s="159"/>
      <c r="AQ154" s="159"/>
      <c r="AR154" s="159"/>
      <c r="AS154" s="159"/>
      <c r="AT154" s="159"/>
      <c r="AU154" s="160"/>
      <c r="AV154" s="160"/>
      <c r="AW154" s="160"/>
      <c r="AX154" s="160"/>
      <c r="AY154" s="158">
        <f t="shared" si="32"/>
        <v>108.3524871051132</v>
      </c>
    </row>
    <row r="155" spans="1:51" ht="79.5" x14ac:dyDescent="0.3">
      <c r="A155" s="151"/>
      <c r="B155" s="140"/>
      <c r="C155" s="141"/>
      <c r="D155" s="141"/>
      <c r="E155" s="141"/>
      <c r="F155" s="141"/>
      <c r="G155" s="141"/>
      <c r="H155" s="141"/>
      <c r="I155" s="141"/>
      <c r="J155" s="141"/>
      <c r="K155" s="141"/>
      <c r="L155" s="141"/>
      <c r="M155" s="141"/>
      <c r="N155" s="152" t="s">
        <v>704</v>
      </c>
      <c r="O155" s="152"/>
      <c r="P155" s="152"/>
      <c r="Q155" s="152"/>
      <c r="R155" s="154">
        <v>502</v>
      </c>
      <c r="S155" s="154"/>
      <c r="T155" s="155" t="s">
        <v>669</v>
      </c>
      <c r="U155" s="156">
        <v>0</v>
      </c>
      <c r="V155" s="157">
        <v>0</v>
      </c>
      <c r="W155" s="157"/>
      <c r="X155" s="154">
        <v>140</v>
      </c>
      <c r="Y155" s="141"/>
      <c r="Z155" s="141"/>
      <c r="AA155" s="141"/>
      <c r="AB155" s="141"/>
      <c r="AC155" s="141"/>
      <c r="AD155" s="141"/>
      <c r="AE155" s="141"/>
      <c r="AF155" s="158">
        <f>AF156+AF158</f>
        <v>720335.71</v>
      </c>
      <c r="AG155" s="158">
        <f t="shared" ref="AG155:AX155" si="44">AG156+AG158</f>
        <v>893505.13</v>
      </c>
      <c r="AH155" s="158">
        <f t="shared" si="44"/>
        <v>0</v>
      </c>
      <c r="AI155" s="158">
        <f t="shared" si="44"/>
        <v>0</v>
      </c>
      <c r="AJ155" s="158">
        <f t="shared" si="44"/>
        <v>0</v>
      </c>
      <c r="AK155" s="158">
        <f t="shared" si="44"/>
        <v>0</v>
      </c>
      <c r="AL155" s="158">
        <f t="shared" si="44"/>
        <v>0</v>
      </c>
      <c r="AM155" s="158">
        <f t="shared" si="44"/>
        <v>0</v>
      </c>
      <c r="AN155" s="158">
        <f t="shared" si="44"/>
        <v>0</v>
      </c>
      <c r="AO155" s="158">
        <f t="shared" si="44"/>
        <v>0</v>
      </c>
      <c r="AP155" s="158">
        <f t="shared" si="44"/>
        <v>0</v>
      </c>
      <c r="AQ155" s="158">
        <f t="shared" si="44"/>
        <v>0</v>
      </c>
      <c r="AR155" s="158">
        <f t="shared" si="44"/>
        <v>0</v>
      </c>
      <c r="AS155" s="158">
        <f t="shared" si="44"/>
        <v>0</v>
      </c>
      <c r="AT155" s="158">
        <f t="shared" si="44"/>
        <v>0</v>
      </c>
      <c r="AU155" s="158">
        <f t="shared" si="44"/>
        <v>0</v>
      </c>
      <c r="AV155" s="158">
        <f t="shared" si="44"/>
        <v>0</v>
      </c>
      <c r="AW155" s="158">
        <f t="shared" si="44"/>
        <v>0</v>
      </c>
      <c r="AX155" s="158">
        <f t="shared" si="44"/>
        <v>0</v>
      </c>
      <c r="AY155" s="158">
        <f t="shared" si="32"/>
        <v>124.04009930314299</v>
      </c>
    </row>
    <row r="156" spans="1:51" ht="48" x14ac:dyDescent="0.3">
      <c r="A156" s="151"/>
      <c r="B156" s="140"/>
      <c r="C156" s="141"/>
      <c r="D156" s="141"/>
      <c r="E156" s="141"/>
      <c r="F156" s="141"/>
      <c r="G156" s="141"/>
      <c r="H156" s="141"/>
      <c r="I156" s="141"/>
      <c r="J156" s="141"/>
      <c r="K156" s="141"/>
      <c r="L156" s="141"/>
      <c r="M156" s="141"/>
      <c r="N156" s="152" t="s">
        <v>1001</v>
      </c>
      <c r="O156" s="152"/>
      <c r="P156" s="152"/>
      <c r="Q156" s="152"/>
      <c r="R156" s="154">
        <v>502</v>
      </c>
      <c r="S156" s="154"/>
      <c r="T156" s="155" t="s">
        <v>1004</v>
      </c>
      <c r="U156" s="156">
        <v>0</v>
      </c>
      <c r="V156" s="157">
        <v>0</v>
      </c>
      <c r="W156" s="157"/>
      <c r="X156" s="154">
        <v>140</v>
      </c>
      <c r="Y156" s="141"/>
      <c r="Z156" s="141"/>
      <c r="AA156" s="141"/>
      <c r="AB156" s="141"/>
      <c r="AC156" s="141"/>
      <c r="AD156" s="141"/>
      <c r="AE156" s="141"/>
      <c r="AF156" s="158">
        <f>AF157</f>
        <v>0</v>
      </c>
      <c r="AG156" s="158">
        <f>AG157</f>
        <v>173149.42</v>
      </c>
      <c r="AH156" s="160"/>
      <c r="AI156" s="160"/>
      <c r="AJ156" s="160"/>
      <c r="AK156" s="160"/>
      <c r="AL156" s="160"/>
      <c r="AM156" s="160"/>
      <c r="AN156" s="160"/>
      <c r="AO156" s="160"/>
      <c r="AP156" s="160"/>
      <c r="AQ156" s="160"/>
      <c r="AR156" s="160"/>
      <c r="AS156" s="160"/>
      <c r="AT156" s="160"/>
      <c r="AU156" s="160"/>
      <c r="AV156" s="160"/>
      <c r="AW156" s="160"/>
      <c r="AX156" s="160"/>
      <c r="AY156" s="158"/>
    </row>
    <row r="157" spans="1:51" ht="48" x14ac:dyDescent="0.3">
      <c r="A157" s="151"/>
      <c r="B157" s="140"/>
      <c r="C157" s="141"/>
      <c r="D157" s="141"/>
      <c r="E157" s="141"/>
      <c r="F157" s="141"/>
      <c r="G157" s="141"/>
      <c r="H157" s="141"/>
      <c r="I157" s="141"/>
      <c r="J157" s="141"/>
      <c r="K157" s="141"/>
      <c r="L157" s="141"/>
      <c r="M157" s="141"/>
      <c r="N157" s="152" t="s">
        <v>1003</v>
      </c>
      <c r="O157" s="152"/>
      <c r="P157" s="152"/>
      <c r="Q157" s="152"/>
      <c r="R157" s="154">
        <v>502</v>
      </c>
      <c r="S157" s="154"/>
      <c r="T157" s="155" t="s">
        <v>1004</v>
      </c>
      <c r="U157" s="156">
        <v>5</v>
      </c>
      <c r="V157" s="157">
        <v>0</v>
      </c>
      <c r="W157" s="157"/>
      <c r="X157" s="154">
        <v>140</v>
      </c>
      <c r="Y157" s="141"/>
      <c r="Z157" s="141"/>
      <c r="AA157" s="141"/>
      <c r="AB157" s="141"/>
      <c r="AC157" s="141"/>
      <c r="AD157" s="141"/>
      <c r="AE157" s="141"/>
      <c r="AF157" s="158">
        <v>0</v>
      </c>
      <c r="AG157" s="158">
        <v>173149.42</v>
      </c>
      <c r="AH157" s="160"/>
      <c r="AI157" s="160"/>
      <c r="AJ157" s="160"/>
      <c r="AK157" s="160"/>
      <c r="AL157" s="160"/>
      <c r="AM157" s="160"/>
      <c r="AN157" s="160"/>
      <c r="AO157" s="160"/>
      <c r="AP157" s="160"/>
      <c r="AQ157" s="160"/>
      <c r="AR157" s="160"/>
      <c r="AS157" s="160"/>
      <c r="AT157" s="160"/>
      <c r="AU157" s="160"/>
      <c r="AV157" s="160"/>
      <c r="AW157" s="160"/>
      <c r="AX157" s="160"/>
      <c r="AY157" s="158"/>
    </row>
    <row r="158" spans="1:51" ht="63.75" x14ac:dyDescent="0.3">
      <c r="A158" s="151"/>
      <c r="B158" s="140" t="s">
        <v>582</v>
      </c>
      <c r="C158" s="141"/>
      <c r="D158" s="141"/>
      <c r="E158" s="141" t="s">
        <v>431</v>
      </c>
      <c r="F158" s="141" t="s">
        <v>512</v>
      </c>
      <c r="G158" s="141" t="s">
        <v>513</v>
      </c>
      <c r="H158" s="141" t="s">
        <v>514</v>
      </c>
      <c r="I158" s="141" t="s">
        <v>515</v>
      </c>
      <c r="J158" s="141"/>
      <c r="K158" s="161"/>
      <c r="L158" s="161"/>
      <c r="M158" s="141"/>
      <c r="N158" s="152" t="s">
        <v>705</v>
      </c>
      <c r="O158" s="152"/>
      <c r="P158" s="162"/>
      <c r="Q158" s="163"/>
      <c r="R158" s="154" t="s">
        <v>83</v>
      </c>
      <c r="S158" s="154"/>
      <c r="T158" s="155" t="s">
        <v>670</v>
      </c>
      <c r="U158" s="156" t="s">
        <v>4</v>
      </c>
      <c r="V158" s="157" t="s">
        <v>1</v>
      </c>
      <c r="W158" s="157"/>
      <c r="X158" s="154" t="s">
        <v>0</v>
      </c>
      <c r="Y158" s="141"/>
      <c r="Z158" s="164"/>
      <c r="AA158" s="165"/>
      <c r="AB158" s="158"/>
      <c r="AC158" s="158"/>
      <c r="AD158" s="158"/>
      <c r="AE158" s="158"/>
      <c r="AF158" s="158">
        <f>AF159</f>
        <v>720335.71</v>
      </c>
      <c r="AG158" s="158">
        <f t="shared" ref="AG158" si="45">AG159</f>
        <v>720355.71</v>
      </c>
      <c r="AH158" s="160"/>
      <c r="AI158" s="160"/>
      <c r="AJ158" s="160"/>
      <c r="AK158" s="160"/>
      <c r="AL158" s="160"/>
      <c r="AM158" s="160"/>
      <c r="AN158" s="160"/>
      <c r="AO158" s="160"/>
      <c r="AP158" s="160"/>
      <c r="AQ158" s="160"/>
      <c r="AR158" s="160"/>
      <c r="AS158" s="160"/>
      <c r="AT158" s="160"/>
      <c r="AU158" s="160"/>
      <c r="AV158" s="160"/>
      <c r="AW158" s="160"/>
      <c r="AX158" s="160"/>
      <c r="AY158" s="158">
        <f t="shared" si="32"/>
        <v>100.00277648320393</v>
      </c>
    </row>
    <row r="159" spans="1:51" ht="48" x14ac:dyDescent="0.3">
      <c r="A159" s="151"/>
      <c r="B159" s="140" t="s">
        <v>583</v>
      </c>
      <c r="C159" s="142"/>
      <c r="D159" s="142"/>
      <c r="E159" s="142"/>
      <c r="F159" s="142"/>
      <c r="G159" s="142"/>
      <c r="H159" s="142"/>
      <c r="I159" s="142"/>
      <c r="J159" s="142"/>
      <c r="K159" s="142"/>
      <c r="L159" s="142"/>
      <c r="M159" s="142"/>
      <c r="N159" s="152" t="s">
        <v>706</v>
      </c>
      <c r="O159" s="153"/>
      <c r="P159" s="153"/>
      <c r="Q159" s="153"/>
      <c r="R159" s="154" t="s">
        <v>83</v>
      </c>
      <c r="S159" s="154"/>
      <c r="T159" s="155" t="s">
        <v>670</v>
      </c>
      <c r="U159" s="156" t="s">
        <v>2</v>
      </c>
      <c r="V159" s="157" t="s">
        <v>1</v>
      </c>
      <c r="W159" s="157"/>
      <c r="X159" s="154" t="s">
        <v>0</v>
      </c>
      <c r="Y159" s="142"/>
      <c r="Z159" s="142"/>
      <c r="AA159" s="142"/>
      <c r="AB159" s="142"/>
      <c r="AC159" s="142"/>
      <c r="AD159" s="142"/>
      <c r="AE159" s="142"/>
      <c r="AF159" s="158">
        <v>720335.71</v>
      </c>
      <c r="AG159" s="158">
        <v>720355.71</v>
      </c>
      <c r="AH159" s="159"/>
      <c r="AI159" s="159"/>
      <c r="AJ159" s="159"/>
      <c r="AK159" s="159"/>
      <c r="AL159" s="159"/>
      <c r="AM159" s="159"/>
      <c r="AN159" s="159"/>
      <c r="AO159" s="159"/>
      <c r="AP159" s="159"/>
      <c r="AQ159" s="159"/>
      <c r="AR159" s="159"/>
      <c r="AS159" s="159"/>
      <c r="AT159" s="159"/>
      <c r="AU159" s="160"/>
      <c r="AV159" s="160"/>
      <c r="AW159" s="160"/>
      <c r="AX159" s="160"/>
      <c r="AY159" s="158">
        <f t="shared" si="32"/>
        <v>100.00277648320393</v>
      </c>
    </row>
    <row r="160" spans="1:51" ht="48" x14ac:dyDescent="0.3">
      <c r="A160" s="151"/>
      <c r="B160" s="140"/>
      <c r="C160" s="141"/>
      <c r="D160" s="141"/>
      <c r="E160" s="141"/>
      <c r="F160" s="141"/>
      <c r="G160" s="141"/>
      <c r="H160" s="141"/>
      <c r="I160" s="141"/>
      <c r="J160" s="141"/>
      <c r="K160" s="141"/>
      <c r="L160" s="141"/>
      <c r="M160" s="141"/>
      <c r="N160" s="183" t="s">
        <v>788</v>
      </c>
      <c r="O160" s="152"/>
      <c r="P160" s="152"/>
      <c r="Q160" s="152"/>
      <c r="R160" s="154">
        <v>502</v>
      </c>
      <c r="S160" s="154"/>
      <c r="T160" s="155" t="s">
        <v>789</v>
      </c>
      <c r="U160" s="156">
        <v>0</v>
      </c>
      <c r="V160" s="157">
        <v>0</v>
      </c>
      <c r="W160" s="157"/>
      <c r="X160" s="154">
        <v>140</v>
      </c>
      <c r="Y160" s="141"/>
      <c r="Z160" s="141"/>
      <c r="AA160" s="141"/>
      <c r="AB160" s="141"/>
      <c r="AC160" s="141"/>
      <c r="AD160" s="141"/>
      <c r="AE160" s="141"/>
      <c r="AF160" s="158">
        <f>AF161</f>
        <v>-200</v>
      </c>
      <c r="AG160" s="158">
        <f>AG161</f>
        <v>-200</v>
      </c>
      <c r="AH160" s="160"/>
      <c r="AI160" s="160"/>
      <c r="AJ160" s="160"/>
      <c r="AK160" s="160"/>
      <c r="AL160" s="160"/>
      <c r="AM160" s="160"/>
      <c r="AN160" s="160"/>
      <c r="AO160" s="160"/>
      <c r="AP160" s="160"/>
      <c r="AQ160" s="160"/>
      <c r="AR160" s="160"/>
      <c r="AS160" s="160"/>
      <c r="AT160" s="160"/>
      <c r="AU160" s="160"/>
      <c r="AV160" s="160"/>
      <c r="AW160" s="160"/>
      <c r="AX160" s="160"/>
      <c r="AY160" s="158">
        <f t="shared" si="32"/>
        <v>100</v>
      </c>
    </row>
    <row r="161" spans="1:51" ht="32.25" x14ac:dyDescent="0.3">
      <c r="A161" s="151"/>
      <c r="B161" s="140"/>
      <c r="C161" s="141"/>
      <c r="D161" s="141"/>
      <c r="E161" s="141"/>
      <c r="F161" s="141"/>
      <c r="G161" s="141"/>
      <c r="H161" s="141"/>
      <c r="I161" s="141"/>
      <c r="J161" s="141"/>
      <c r="K161" s="141"/>
      <c r="L161" s="141"/>
      <c r="M161" s="141"/>
      <c r="N161" s="183" t="s">
        <v>790</v>
      </c>
      <c r="O161" s="152"/>
      <c r="P161" s="152"/>
      <c r="Q161" s="152"/>
      <c r="R161" s="154">
        <v>502</v>
      </c>
      <c r="S161" s="154"/>
      <c r="T161" s="155" t="s">
        <v>791</v>
      </c>
      <c r="U161" s="156">
        <v>5</v>
      </c>
      <c r="V161" s="157">
        <v>0</v>
      </c>
      <c r="W161" s="157"/>
      <c r="X161" s="154">
        <v>140</v>
      </c>
      <c r="Y161" s="141"/>
      <c r="Z161" s="141"/>
      <c r="AA161" s="141"/>
      <c r="AB161" s="141"/>
      <c r="AC161" s="141"/>
      <c r="AD161" s="141"/>
      <c r="AE161" s="141"/>
      <c r="AF161" s="158">
        <v>-200</v>
      </c>
      <c r="AG161" s="158">
        <v>-200</v>
      </c>
      <c r="AH161" s="160"/>
      <c r="AI161" s="160"/>
      <c r="AJ161" s="160"/>
      <c r="AK161" s="160"/>
      <c r="AL161" s="160"/>
      <c r="AM161" s="160"/>
      <c r="AN161" s="160"/>
      <c r="AO161" s="160"/>
      <c r="AP161" s="160"/>
      <c r="AQ161" s="160"/>
      <c r="AR161" s="160"/>
      <c r="AS161" s="160"/>
      <c r="AT161" s="160"/>
      <c r="AU161" s="160"/>
      <c r="AV161" s="160"/>
      <c r="AW161" s="160"/>
      <c r="AX161" s="160"/>
      <c r="AY161" s="158">
        <f t="shared" si="32"/>
        <v>100</v>
      </c>
    </row>
    <row r="162" spans="1:51" ht="32.25" x14ac:dyDescent="0.3">
      <c r="A162" s="151"/>
      <c r="B162" s="140" t="s">
        <v>583</v>
      </c>
      <c r="C162" s="142"/>
      <c r="D162" s="142"/>
      <c r="E162" s="142"/>
      <c r="F162" s="142"/>
      <c r="G162" s="142"/>
      <c r="H162" s="142"/>
      <c r="I162" s="142"/>
      <c r="J162" s="142"/>
      <c r="K162" s="142"/>
      <c r="L162" s="142"/>
      <c r="M162" s="142"/>
      <c r="N162" s="152" t="s">
        <v>740</v>
      </c>
      <c r="O162" s="153"/>
      <c r="P162" s="153"/>
      <c r="Q162" s="153"/>
      <c r="R162" s="154" t="s">
        <v>83</v>
      </c>
      <c r="S162" s="154"/>
      <c r="T162" s="155" t="s">
        <v>671</v>
      </c>
      <c r="U162" s="156" t="s">
        <v>99</v>
      </c>
      <c r="V162" s="157" t="s">
        <v>1</v>
      </c>
      <c r="W162" s="157"/>
      <c r="X162" s="154" t="s">
        <v>0</v>
      </c>
      <c r="Y162" s="142"/>
      <c r="Z162" s="142"/>
      <c r="AA162" s="142"/>
      <c r="AB162" s="142"/>
      <c r="AC162" s="142"/>
      <c r="AD162" s="142"/>
      <c r="AE162" s="142"/>
      <c r="AF162" s="158">
        <f>AF163+AF166+AF168</f>
        <v>22881.88</v>
      </c>
      <c r="AG162" s="158">
        <f>AG163+AG166+AG168</f>
        <v>256181.88</v>
      </c>
      <c r="AH162" s="159"/>
      <c r="AI162" s="159"/>
      <c r="AJ162" s="159"/>
      <c r="AK162" s="159"/>
      <c r="AL162" s="159"/>
      <c r="AM162" s="159"/>
      <c r="AN162" s="159"/>
      <c r="AO162" s="159"/>
      <c r="AP162" s="159"/>
      <c r="AQ162" s="159"/>
      <c r="AR162" s="159"/>
      <c r="AS162" s="159"/>
      <c r="AT162" s="159"/>
      <c r="AU162" s="160"/>
      <c r="AV162" s="160"/>
      <c r="AW162" s="160"/>
      <c r="AX162" s="160"/>
      <c r="AY162" s="158">
        <f>AG162/AF162*100</f>
        <v>1119.5840551563072</v>
      </c>
    </row>
    <row r="163" spans="1:51" ht="63.75" x14ac:dyDescent="0.3">
      <c r="A163" s="151"/>
      <c r="B163" s="140"/>
      <c r="C163" s="141"/>
      <c r="D163" s="141"/>
      <c r="E163" s="141"/>
      <c r="F163" s="141"/>
      <c r="G163" s="141"/>
      <c r="H163" s="141"/>
      <c r="I163" s="141"/>
      <c r="J163" s="141"/>
      <c r="K163" s="141"/>
      <c r="L163" s="141"/>
      <c r="M163" s="141"/>
      <c r="N163" s="152" t="s">
        <v>1005</v>
      </c>
      <c r="O163" s="152"/>
      <c r="P163" s="152"/>
      <c r="Q163" s="152"/>
      <c r="R163" s="154">
        <v>502</v>
      </c>
      <c r="S163" s="154"/>
      <c r="T163" s="155" t="s">
        <v>1006</v>
      </c>
      <c r="U163" s="156">
        <v>5</v>
      </c>
      <c r="V163" s="157">
        <v>0</v>
      </c>
      <c r="W163" s="157"/>
      <c r="X163" s="154">
        <v>140</v>
      </c>
      <c r="Y163" s="141"/>
      <c r="Z163" s="141"/>
      <c r="AA163" s="141"/>
      <c r="AB163" s="141"/>
      <c r="AC163" s="141"/>
      <c r="AD163" s="141"/>
      <c r="AE163" s="141"/>
      <c r="AF163" s="158">
        <f>AF164+AF165</f>
        <v>2135.4299999999998</v>
      </c>
      <c r="AG163" s="158">
        <f>AG164+AG165</f>
        <v>215435.43</v>
      </c>
      <c r="AH163" s="160"/>
      <c r="AI163" s="160"/>
      <c r="AJ163" s="160"/>
      <c r="AK163" s="160"/>
      <c r="AL163" s="160"/>
      <c r="AM163" s="160"/>
      <c r="AN163" s="160"/>
      <c r="AO163" s="160"/>
      <c r="AP163" s="160"/>
      <c r="AQ163" s="160"/>
      <c r="AR163" s="160"/>
      <c r="AS163" s="160"/>
      <c r="AT163" s="160"/>
      <c r="AU163" s="160"/>
      <c r="AV163" s="160"/>
      <c r="AW163" s="160"/>
      <c r="AX163" s="160"/>
      <c r="AY163" s="158">
        <f t="shared" ref="AY163:AY217" si="46">AG163/AF163*100</f>
        <v>10088.620558856999</v>
      </c>
    </row>
    <row r="164" spans="1:51" ht="32.25" x14ac:dyDescent="0.3">
      <c r="A164" s="151"/>
      <c r="B164" s="140"/>
      <c r="C164" s="141"/>
      <c r="D164" s="141"/>
      <c r="E164" s="141"/>
      <c r="F164" s="141"/>
      <c r="G164" s="141"/>
      <c r="H164" s="141"/>
      <c r="I164" s="141"/>
      <c r="J164" s="141"/>
      <c r="K164" s="141"/>
      <c r="L164" s="141"/>
      <c r="M164" s="141"/>
      <c r="N164" s="152" t="s">
        <v>1007</v>
      </c>
      <c r="O164" s="152"/>
      <c r="P164" s="152"/>
      <c r="Q164" s="152"/>
      <c r="R164" s="154">
        <v>502</v>
      </c>
      <c r="S164" s="154"/>
      <c r="T164" s="155" t="s">
        <v>1008</v>
      </c>
      <c r="U164" s="156">
        <v>5</v>
      </c>
      <c r="V164" s="157">
        <v>0</v>
      </c>
      <c r="W164" s="157"/>
      <c r="X164" s="154">
        <v>140</v>
      </c>
      <c r="Y164" s="141"/>
      <c r="Z164" s="141"/>
      <c r="AA164" s="141"/>
      <c r="AB164" s="141"/>
      <c r="AC164" s="141"/>
      <c r="AD164" s="141"/>
      <c r="AE164" s="141"/>
      <c r="AF164" s="158"/>
      <c r="AG164" s="158">
        <v>213300</v>
      </c>
      <c r="AH164" s="160"/>
      <c r="AI164" s="160"/>
      <c r="AJ164" s="160"/>
      <c r="AK164" s="160"/>
      <c r="AL164" s="160"/>
      <c r="AM164" s="160"/>
      <c r="AN164" s="160"/>
      <c r="AO164" s="160"/>
      <c r="AP164" s="160"/>
      <c r="AQ164" s="160"/>
      <c r="AR164" s="160"/>
      <c r="AS164" s="160"/>
      <c r="AT164" s="160"/>
      <c r="AU164" s="160"/>
      <c r="AV164" s="160"/>
      <c r="AW164" s="160"/>
      <c r="AX164" s="160"/>
      <c r="AY164" s="158"/>
    </row>
    <row r="165" spans="1:51" ht="48" x14ac:dyDescent="0.3">
      <c r="A165" s="151"/>
      <c r="B165" s="140"/>
      <c r="C165" s="141"/>
      <c r="D165" s="141"/>
      <c r="E165" s="141"/>
      <c r="F165" s="141"/>
      <c r="G165" s="141"/>
      <c r="H165" s="141"/>
      <c r="I165" s="141"/>
      <c r="J165" s="141"/>
      <c r="K165" s="141"/>
      <c r="L165" s="141"/>
      <c r="M165" s="141"/>
      <c r="N165" s="152" t="s">
        <v>1009</v>
      </c>
      <c r="O165" s="152"/>
      <c r="P165" s="152"/>
      <c r="Q165" s="152"/>
      <c r="R165" s="154">
        <v>502</v>
      </c>
      <c r="S165" s="154"/>
      <c r="T165" s="155" t="s">
        <v>1010</v>
      </c>
      <c r="U165" s="156">
        <v>5</v>
      </c>
      <c r="V165" s="157">
        <v>0</v>
      </c>
      <c r="W165" s="157"/>
      <c r="X165" s="154">
        <v>140</v>
      </c>
      <c r="Y165" s="141"/>
      <c r="Z165" s="141"/>
      <c r="AA165" s="141"/>
      <c r="AB165" s="141"/>
      <c r="AC165" s="141"/>
      <c r="AD165" s="141"/>
      <c r="AE165" s="141"/>
      <c r="AF165" s="158">
        <v>2135.4299999999998</v>
      </c>
      <c r="AG165" s="158">
        <v>2135.4299999999998</v>
      </c>
      <c r="AH165" s="160"/>
      <c r="AI165" s="160"/>
      <c r="AJ165" s="160"/>
      <c r="AK165" s="160"/>
      <c r="AL165" s="160"/>
      <c r="AM165" s="160"/>
      <c r="AN165" s="160"/>
      <c r="AO165" s="160"/>
      <c r="AP165" s="160"/>
      <c r="AQ165" s="160"/>
      <c r="AR165" s="160"/>
      <c r="AS165" s="160"/>
      <c r="AT165" s="160"/>
      <c r="AU165" s="160"/>
      <c r="AV165" s="160"/>
      <c r="AW165" s="160"/>
      <c r="AX165" s="160"/>
      <c r="AY165" s="158">
        <f t="shared" si="46"/>
        <v>100</v>
      </c>
    </row>
    <row r="166" spans="1:51" ht="32.25" x14ac:dyDescent="0.3">
      <c r="A166" s="151"/>
      <c r="B166" s="140"/>
      <c r="C166" s="141"/>
      <c r="D166" s="141"/>
      <c r="E166" s="141"/>
      <c r="F166" s="141"/>
      <c r="G166" s="141"/>
      <c r="H166" s="141"/>
      <c r="I166" s="141"/>
      <c r="J166" s="141"/>
      <c r="K166" s="141"/>
      <c r="L166" s="141"/>
      <c r="M166" s="141"/>
      <c r="N166" s="183" t="s">
        <v>792</v>
      </c>
      <c r="O166" s="152"/>
      <c r="P166" s="152"/>
      <c r="Q166" s="152"/>
      <c r="R166" s="154">
        <v>502</v>
      </c>
      <c r="S166" s="154"/>
      <c r="T166" s="155" t="s">
        <v>793</v>
      </c>
      <c r="U166" s="156">
        <v>0</v>
      </c>
      <c r="V166" s="157">
        <v>0</v>
      </c>
      <c r="W166" s="157"/>
      <c r="X166" s="154">
        <v>140</v>
      </c>
      <c r="Y166" s="141"/>
      <c r="Z166" s="141"/>
      <c r="AA166" s="141"/>
      <c r="AB166" s="141"/>
      <c r="AC166" s="141"/>
      <c r="AD166" s="141"/>
      <c r="AE166" s="141"/>
      <c r="AF166" s="158">
        <f>AF167</f>
        <v>20000</v>
      </c>
      <c r="AG166" s="158">
        <f>AG167</f>
        <v>40000</v>
      </c>
      <c r="AH166" s="160"/>
      <c r="AI166" s="160"/>
      <c r="AJ166" s="160"/>
      <c r="AK166" s="160"/>
      <c r="AL166" s="160"/>
      <c r="AM166" s="160"/>
      <c r="AN166" s="160"/>
      <c r="AO166" s="160"/>
      <c r="AP166" s="160"/>
      <c r="AQ166" s="160"/>
      <c r="AR166" s="160"/>
      <c r="AS166" s="160"/>
      <c r="AT166" s="160"/>
      <c r="AU166" s="160"/>
      <c r="AV166" s="160"/>
      <c r="AW166" s="160"/>
      <c r="AX166" s="160"/>
      <c r="AY166" s="158">
        <f t="shared" si="46"/>
        <v>200</v>
      </c>
    </row>
    <row r="167" spans="1:51" ht="48" x14ac:dyDescent="0.3">
      <c r="A167" s="151"/>
      <c r="B167" s="140"/>
      <c r="C167" s="141"/>
      <c r="D167" s="141"/>
      <c r="E167" s="141"/>
      <c r="F167" s="141"/>
      <c r="G167" s="141"/>
      <c r="H167" s="141"/>
      <c r="I167" s="141"/>
      <c r="J167" s="141"/>
      <c r="K167" s="141"/>
      <c r="L167" s="141"/>
      <c r="M167" s="141"/>
      <c r="N167" s="183" t="s">
        <v>794</v>
      </c>
      <c r="O167" s="152"/>
      <c r="P167" s="152"/>
      <c r="Q167" s="152"/>
      <c r="R167" s="154">
        <v>502</v>
      </c>
      <c r="S167" s="154"/>
      <c r="T167" s="155" t="s">
        <v>793</v>
      </c>
      <c r="U167" s="156">
        <v>5</v>
      </c>
      <c r="V167" s="157">
        <v>0</v>
      </c>
      <c r="W167" s="157"/>
      <c r="X167" s="154">
        <v>140</v>
      </c>
      <c r="Y167" s="141"/>
      <c r="Z167" s="141"/>
      <c r="AA167" s="141"/>
      <c r="AB167" s="141"/>
      <c r="AC167" s="141"/>
      <c r="AD167" s="141"/>
      <c r="AE167" s="141"/>
      <c r="AF167" s="158">
        <v>20000</v>
      </c>
      <c r="AG167" s="158">
        <v>40000</v>
      </c>
      <c r="AH167" s="160"/>
      <c r="AI167" s="160"/>
      <c r="AJ167" s="160"/>
      <c r="AK167" s="160"/>
      <c r="AL167" s="160"/>
      <c r="AM167" s="160"/>
      <c r="AN167" s="160"/>
      <c r="AO167" s="160"/>
      <c r="AP167" s="160"/>
      <c r="AQ167" s="160"/>
      <c r="AR167" s="160"/>
      <c r="AS167" s="160"/>
      <c r="AT167" s="160"/>
      <c r="AU167" s="160"/>
      <c r="AV167" s="160"/>
      <c r="AW167" s="160"/>
      <c r="AX167" s="160"/>
      <c r="AY167" s="158">
        <f t="shared" si="46"/>
        <v>200</v>
      </c>
    </row>
    <row r="168" spans="1:51" ht="48" x14ac:dyDescent="0.3">
      <c r="A168" s="151"/>
      <c r="B168" s="140"/>
      <c r="C168" s="141"/>
      <c r="D168" s="141"/>
      <c r="E168" s="141"/>
      <c r="F168" s="141"/>
      <c r="G168" s="141"/>
      <c r="H168" s="141"/>
      <c r="I168" s="141"/>
      <c r="J168" s="141"/>
      <c r="K168" s="141"/>
      <c r="L168" s="141"/>
      <c r="M168" s="141"/>
      <c r="N168" s="183" t="s">
        <v>708</v>
      </c>
      <c r="O168" s="152"/>
      <c r="P168" s="152"/>
      <c r="Q168" s="152"/>
      <c r="R168" s="154">
        <v>502</v>
      </c>
      <c r="S168" s="154"/>
      <c r="T168" s="155" t="s">
        <v>672</v>
      </c>
      <c r="U168" s="156">
        <v>0</v>
      </c>
      <c r="V168" s="157">
        <v>0</v>
      </c>
      <c r="W168" s="157"/>
      <c r="X168" s="154">
        <v>140</v>
      </c>
      <c r="Y168" s="141"/>
      <c r="Z168" s="141"/>
      <c r="AA168" s="141"/>
      <c r="AB168" s="141"/>
      <c r="AC168" s="141"/>
      <c r="AD168" s="141"/>
      <c r="AE168" s="141"/>
      <c r="AF168" s="158">
        <f>AF169</f>
        <v>746.45</v>
      </c>
      <c r="AG168" s="158">
        <f>AG169</f>
        <v>746.45</v>
      </c>
      <c r="AH168" s="160"/>
      <c r="AI168" s="160"/>
      <c r="AJ168" s="160"/>
      <c r="AK168" s="160"/>
      <c r="AL168" s="160"/>
      <c r="AM168" s="160"/>
      <c r="AN168" s="160"/>
      <c r="AO168" s="160"/>
      <c r="AP168" s="160"/>
      <c r="AQ168" s="160"/>
      <c r="AR168" s="160"/>
      <c r="AS168" s="160"/>
      <c r="AT168" s="160"/>
      <c r="AU168" s="160"/>
      <c r="AV168" s="160"/>
      <c r="AW168" s="160"/>
      <c r="AX168" s="160"/>
      <c r="AY168" s="158">
        <f t="shared" si="46"/>
        <v>100</v>
      </c>
    </row>
    <row r="169" spans="1:51" ht="48" x14ac:dyDescent="0.3">
      <c r="A169" s="151"/>
      <c r="B169" s="140"/>
      <c r="C169" s="141"/>
      <c r="D169" s="141"/>
      <c r="E169" s="141"/>
      <c r="F169" s="141"/>
      <c r="G169" s="141"/>
      <c r="H169" s="141"/>
      <c r="I169" s="141"/>
      <c r="J169" s="141"/>
      <c r="K169" s="141"/>
      <c r="L169" s="141"/>
      <c r="M169" s="141"/>
      <c r="N169" s="183" t="s">
        <v>709</v>
      </c>
      <c r="O169" s="152"/>
      <c r="P169" s="152"/>
      <c r="Q169" s="152"/>
      <c r="R169" s="154">
        <v>502</v>
      </c>
      <c r="S169" s="154"/>
      <c r="T169" s="155" t="s">
        <v>673</v>
      </c>
      <c r="U169" s="156">
        <v>1</v>
      </c>
      <c r="V169" s="157">
        <v>0</v>
      </c>
      <c r="W169" s="157"/>
      <c r="X169" s="154">
        <v>140</v>
      </c>
      <c r="Y169" s="141"/>
      <c r="Z169" s="141"/>
      <c r="AA169" s="141"/>
      <c r="AB169" s="141"/>
      <c r="AC169" s="141"/>
      <c r="AD169" s="141"/>
      <c r="AE169" s="141"/>
      <c r="AF169" s="158">
        <v>746.45</v>
      </c>
      <c r="AG169" s="158">
        <v>746.45</v>
      </c>
      <c r="AH169" s="160"/>
      <c r="AI169" s="160"/>
      <c r="AJ169" s="160"/>
      <c r="AK169" s="160"/>
      <c r="AL169" s="160"/>
      <c r="AM169" s="160"/>
      <c r="AN169" s="160"/>
      <c r="AO169" s="160"/>
      <c r="AP169" s="160"/>
      <c r="AQ169" s="160"/>
      <c r="AR169" s="160"/>
      <c r="AS169" s="160"/>
      <c r="AT169" s="160"/>
      <c r="AU169" s="160"/>
      <c r="AV169" s="160"/>
      <c r="AW169" s="160"/>
      <c r="AX169" s="160"/>
      <c r="AY169" s="158">
        <f t="shared" si="46"/>
        <v>100</v>
      </c>
    </row>
    <row r="170" spans="1:51" x14ac:dyDescent="0.3">
      <c r="A170" s="151"/>
      <c r="B170" s="140"/>
      <c r="C170" s="141"/>
      <c r="D170" s="141"/>
      <c r="E170" s="141"/>
      <c r="F170" s="141"/>
      <c r="G170" s="141"/>
      <c r="H170" s="141"/>
      <c r="I170" s="141"/>
      <c r="J170" s="141"/>
      <c r="K170" s="141"/>
      <c r="L170" s="141"/>
      <c r="M170" s="141"/>
      <c r="N170" s="152" t="s">
        <v>972</v>
      </c>
      <c r="O170" s="152"/>
      <c r="P170" s="152"/>
      <c r="Q170" s="152"/>
      <c r="R170" s="154">
        <v>502</v>
      </c>
      <c r="S170" s="154"/>
      <c r="T170" s="155" t="s">
        <v>961</v>
      </c>
      <c r="U170" s="156">
        <v>0</v>
      </c>
      <c r="V170" s="157">
        <v>0</v>
      </c>
      <c r="W170" s="157"/>
      <c r="X170" s="154">
        <v>180</v>
      </c>
      <c r="Y170" s="141"/>
      <c r="Z170" s="141"/>
      <c r="AA170" s="141"/>
      <c r="AB170" s="141"/>
      <c r="AC170" s="141"/>
      <c r="AD170" s="141"/>
      <c r="AE170" s="141"/>
      <c r="AF170" s="158">
        <f>AF171</f>
        <v>395.21</v>
      </c>
      <c r="AG170" s="158">
        <f>AG171</f>
        <v>395.21</v>
      </c>
      <c r="AH170" s="160"/>
      <c r="AI170" s="160"/>
      <c r="AJ170" s="160"/>
      <c r="AK170" s="160"/>
      <c r="AL170" s="160"/>
      <c r="AM170" s="160"/>
      <c r="AN170" s="160"/>
      <c r="AO170" s="160"/>
      <c r="AP170" s="160"/>
      <c r="AQ170" s="160"/>
      <c r="AR170" s="160"/>
      <c r="AS170" s="160"/>
      <c r="AT170" s="160"/>
      <c r="AU170" s="160"/>
      <c r="AV170" s="160"/>
      <c r="AW170" s="160"/>
      <c r="AX170" s="160"/>
      <c r="AY170" s="158">
        <f t="shared" si="46"/>
        <v>100</v>
      </c>
    </row>
    <row r="171" spans="1:51" x14ac:dyDescent="0.3">
      <c r="A171" s="151"/>
      <c r="B171" s="140"/>
      <c r="C171" s="141"/>
      <c r="D171" s="141"/>
      <c r="E171" s="141"/>
      <c r="F171" s="141"/>
      <c r="G171" s="141"/>
      <c r="H171" s="141"/>
      <c r="I171" s="141"/>
      <c r="J171" s="141"/>
      <c r="K171" s="141"/>
      <c r="L171" s="141"/>
      <c r="M171" s="141"/>
      <c r="N171" s="60" t="s">
        <v>973</v>
      </c>
      <c r="O171" s="152"/>
      <c r="P171" s="152"/>
      <c r="Q171" s="152"/>
      <c r="R171" s="154">
        <v>502</v>
      </c>
      <c r="S171" s="154"/>
      <c r="T171" s="155" t="s">
        <v>960</v>
      </c>
      <c r="U171" s="156">
        <v>0</v>
      </c>
      <c r="V171" s="157">
        <v>0</v>
      </c>
      <c r="W171" s="157"/>
      <c r="X171" s="154">
        <v>180</v>
      </c>
      <c r="Y171" s="141"/>
      <c r="Z171" s="141"/>
      <c r="AA171" s="141"/>
      <c r="AB171" s="141"/>
      <c r="AC171" s="141"/>
      <c r="AD171" s="141"/>
      <c r="AE171" s="141"/>
      <c r="AF171" s="158">
        <f>AF172</f>
        <v>395.21</v>
      </c>
      <c r="AG171" s="158">
        <f>AG172</f>
        <v>395.21</v>
      </c>
      <c r="AH171" s="160"/>
      <c r="AI171" s="160"/>
      <c r="AJ171" s="160"/>
      <c r="AK171" s="160"/>
      <c r="AL171" s="160"/>
      <c r="AM171" s="160"/>
      <c r="AN171" s="160"/>
      <c r="AO171" s="160"/>
      <c r="AP171" s="160"/>
      <c r="AQ171" s="160"/>
      <c r="AR171" s="160"/>
      <c r="AS171" s="160"/>
      <c r="AT171" s="160"/>
      <c r="AU171" s="160"/>
      <c r="AV171" s="160"/>
      <c r="AW171" s="160"/>
      <c r="AX171" s="160"/>
      <c r="AY171" s="158">
        <f t="shared" si="46"/>
        <v>100</v>
      </c>
    </row>
    <row r="172" spans="1:51" x14ac:dyDescent="0.3">
      <c r="A172" s="151"/>
      <c r="B172" s="140"/>
      <c r="C172" s="141"/>
      <c r="D172" s="141"/>
      <c r="E172" s="141"/>
      <c r="F172" s="141"/>
      <c r="G172" s="141"/>
      <c r="H172" s="141"/>
      <c r="I172" s="141"/>
      <c r="J172" s="141"/>
      <c r="K172" s="141"/>
      <c r="L172" s="141"/>
      <c r="M172" s="141"/>
      <c r="N172" s="60" t="s">
        <v>974</v>
      </c>
      <c r="O172" s="152"/>
      <c r="P172" s="152"/>
      <c r="Q172" s="152"/>
      <c r="R172" s="154">
        <v>502</v>
      </c>
      <c r="S172" s="154"/>
      <c r="T172" s="155" t="s">
        <v>959</v>
      </c>
      <c r="U172" s="156">
        <v>0</v>
      </c>
      <c r="V172" s="157">
        <v>0</v>
      </c>
      <c r="W172" s="157"/>
      <c r="X172" s="154">
        <v>180</v>
      </c>
      <c r="Y172" s="141"/>
      <c r="Z172" s="141"/>
      <c r="AA172" s="141"/>
      <c r="AB172" s="141"/>
      <c r="AC172" s="141"/>
      <c r="AD172" s="141"/>
      <c r="AE172" s="141"/>
      <c r="AF172" s="158">
        <v>395.21</v>
      </c>
      <c r="AG172" s="158">
        <v>395.21</v>
      </c>
      <c r="AH172" s="160"/>
      <c r="AI172" s="160"/>
      <c r="AJ172" s="160"/>
      <c r="AK172" s="160"/>
      <c r="AL172" s="160"/>
      <c r="AM172" s="160"/>
      <c r="AN172" s="160"/>
      <c r="AO172" s="160"/>
      <c r="AP172" s="160"/>
      <c r="AQ172" s="160"/>
      <c r="AR172" s="160"/>
      <c r="AS172" s="160"/>
      <c r="AT172" s="160"/>
      <c r="AU172" s="160"/>
      <c r="AV172" s="160"/>
      <c r="AW172" s="160"/>
      <c r="AX172" s="160"/>
      <c r="AY172" s="158">
        <f t="shared" si="46"/>
        <v>100</v>
      </c>
    </row>
    <row r="173" spans="1:51" x14ac:dyDescent="0.3">
      <c r="A173" s="151"/>
      <c r="B173" s="140" t="s">
        <v>584</v>
      </c>
      <c r="C173" s="141"/>
      <c r="D173" s="141"/>
      <c r="E173" s="141" t="s">
        <v>531</v>
      </c>
      <c r="F173" s="141" t="s">
        <v>532</v>
      </c>
      <c r="G173" s="141" t="s">
        <v>537</v>
      </c>
      <c r="H173" s="141" t="s">
        <v>585</v>
      </c>
      <c r="I173" s="141" t="s">
        <v>586</v>
      </c>
      <c r="J173" s="141"/>
      <c r="K173" s="161"/>
      <c r="L173" s="161"/>
      <c r="M173" s="141"/>
      <c r="N173" s="152" t="s">
        <v>47</v>
      </c>
      <c r="O173" s="152"/>
      <c r="P173" s="162"/>
      <c r="Q173" s="163"/>
      <c r="R173" s="154" t="s">
        <v>83</v>
      </c>
      <c r="S173" s="154"/>
      <c r="T173" s="155" t="s">
        <v>46</v>
      </c>
      <c r="U173" s="156" t="s">
        <v>4</v>
      </c>
      <c r="V173" s="157" t="s">
        <v>1</v>
      </c>
      <c r="W173" s="157"/>
      <c r="X173" s="154" t="s">
        <v>5</v>
      </c>
      <c r="Y173" s="141"/>
      <c r="Z173" s="164"/>
      <c r="AA173" s="165"/>
      <c r="AB173" s="158"/>
      <c r="AC173" s="158"/>
      <c r="AD173" s="158"/>
      <c r="AE173" s="158"/>
      <c r="AF173" s="158">
        <f>AF174+AF194</f>
        <v>96977712.38000001</v>
      </c>
      <c r="AG173" s="158">
        <f>AG174+AG194</f>
        <v>96637078.140000015</v>
      </c>
      <c r="AH173" s="160"/>
      <c r="AI173" s="160"/>
      <c r="AJ173" s="160"/>
      <c r="AK173" s="160"/>
      <c r="AL173" s="160"/>
      <c r="AM173" s="160"/>
      <c r="AN173" s="160"/>
      <c r="AO173" s="160"/>
      <c r="AP173" s="160"/>
      <c r="AQ173" s="160"/>
      <c r="AR173" s="160"/>
      <c r="AS173" s="160"/>
      <c r="AT173" s="160"/>
      <c r="AU173" s="160"/>
      <c r="AV173" s="160"/>
      <c r="AW173" s="160"/>
      <c r="AX173" s="160"/>
      <c r="AY173" s="158">
        <f t="shared" si="46"/>
        <v>99.648749973947375</v>
      </c>
    </row>
    <row r="174" spans="1:51" ht="32.25" x14ac:dyDescent="0.3">
      <c r="A174" s="151"/>
      <c r="B174" s="140" t="s">
        <v>579</v>
      </c>
      <c r="C174" s="142"/>
      <c r="D174" s="142"/>
      <c r="E174" s="142"/>
      <c r="F174" s="142"/>
      <c r="G174" s="142"/>
      <c r="H174" s="142"/>
      <c r="I174" s="142"/>
      <c r="J174" s="142"/>
      <c r="K174" s="142"/>
      <c r="L174" s="142"/>
      <c r="M174" s="142"/>
      <c r="N174" s="152" t="s">
        <v>45</v>
      </c>
      <c r="O174" s="153"/>
      <c r="P174" s="153"/>
      <c r="Q174" s="153"/>
      <c r="R174" s="154" t="s">
        <v>83</v>
      </c>
      <c r="S174" s="154"/>
      <c r="T174" s="155" t="s">
        <v>44</v>
      </c>
      <c r="U174" s="156" t="s">
        <v>4</v>
      </c>
      <c r="V174" s="157" t="s">
        <v>1</v>
      </c>
      <c r="W174" s="157"/>
      <c r="X174" s="154" t="s">
        <v>5</v>
      </c>
      <c r="Y174" s="142"/>
      <c r="Z174" s="142"/>
      <c r="AA174" s="142"/>
      <c r="AB174" s="142"/>
      <c r="AC174" s="142"/>
      <c r="AD174" s="142"/>
      <c r="AE174" s="142"/>
      <c r="AF174" s="158">
        <f>AF175+AF184+AF189</f>
        <v>96977712.38000001</v>
      </c>
      <c r="AG174" s="158">
        <f>AG175+AG184+AG189</f>
        <v>96637078.160000011</v>
      </c>
      <c r="AH174" s="159"/>
      <c r="AI174" s="159"/>
      <c r="AJ174" s="159"/>
      <c r="AK174" s="159"/>
      <c r="AL174" s="159"/>
      <c r="AM174" s="159"/>
      <c r="AN174" s="159"/>
      <c r="AO174" s="159"/>
      <c r="AP174" s="159"/>
      <c r="AQ174" s="159"/>
      <c r="AR174" s="159"/>
      <c r="AS174" s="159"/>
      <c r="AT174" s="159"/>
      <c r="AU174" s="160"/>
      <c r="AV174" s="160"/>
      <c r="AW174" s="160"/>
      <c r="AX174" s="160"/>
      <c r="AY174" s="158">
        <f t="shared" si="46"/>
        <v>99.648749994570665</v>
      </c>
    </row>
    <row r="175" spans="1:51" ht="32.25" x14ac:dyDescent="0.3">
      <c r="A175" s="151"/>
      <c r="B175" s="140" t="s">
        <v>579</v>
      </c>
      <c r="C175" s="142"/>
      <c r="D175" s="142"/>
      <c r="E175" s="142"/>
      <c r="F175" s="142"/>
      <c r="G175" s="142"/>
      <c r="H175" s="142"/>
      <c r="I175" s="142"/>
      <c r="J175" s="142"/>
      <c r="K175" s="142"/>
      <c r="L175" s="142"/>
      <c r="M175" s="142"/>
      <c r="N175" s="152" t="s">
        <v>43</v>
      </c>
      <c r="O175" s="153"/>
      <c r="P175" s="153"/>
      <c r="Q175" s="153"/>
      <c r="R175" s="154" t="s">
        <v>83</v>
      </c>
      <c r="S175" s="154"/>
      <c r="T175" s="155" t="s">
        <v>42</v>
      </c>
      <c r="U175" s="156" t="s">
        <v>4</v>
      </c>
      <c r="V175" s="157" t="s">
        <v>1</v>
      </c>
      <c r="W175" s="157"/>
      <c r="X175" s="154" t="s">
        <v>636</v>
      </c>
      <c r="Y175" s="142"/>
      <c r="Z175" s="142"/>
      <c r="AA175" s="142"/>
      <c r="AB175" s="142"/>
      <c r="AC175" s="142"/>
      <c r="AD175" s="142"/>
      <c r="AE175" s="142"/>
      <c r="AF175" s="158">
        <f>AF176+AF178+AF180+AF182</f>
        <v>93335107.160000011</v>
      </c>
      <c r="AG175" s="158">
        <f>AG176+AG178+AG180+AG182</f>
        <v>93335107.160000011</v>
      </c>
      <c r="AH175" s="159"/>
      <c r="AI175" s="159"/>
      <c r="AJ175" s="159"/>
      <c r="AK175" s="159"/>
      <c r="AL175" s="159"/>
      <c r="AM175" s="159"/>
      <c r="AN175" s="159"/>
      <c r="AO175" s="159"/>
      <c r="AP175" s="159"/>
      <c r="AQ175" s="159"/>
      <c r="AR175" s="159"/>
      <c r="AS175" s="159"/>
      <c r="AT175" s="159"/>
      <c r="AU175" s="160"/>
      <c r="AV175" s="160"/>
      <c r="AW175" s="160"/>
      <c r="AX175" s="160"/>
      <c r="AY175" s="158">
        <f t="shared" si="46"/>
        <v>100</v>
      </c>
    </row>
    <row r="176" spans="1:51" ht="32.25" x14ac:dyDescent="0.3">
      <c r="A176" s="151"/>
      <c r="B176" s="140"/>
      <c r="C176" s="141"/>
      <c r="D176" s="141"/>
      <c r="E176" s="141"/>
      <c r="F176" s="141"/>
      <c r="G176" s="141"/>
      <c r="H176" s="141"/>
      <c r="I176" s="141"/>
      <c r="J176" s="141"/>
      <c r="K176" s="141"/>
      <c r="L176" s="141"/>
      <c r="M176" s="141"/>
      <c r="N176" s="152" t="s">
        <v>1015</v>
      </c>
      <c r="O176" s="152"/>
      <c r="P176" s="152"/>
      <c r="Q176" s="152"/>
      <c r="R176" s="154">
        <v>502</v>
      </c>
      <c r="S176" s="154"/>
      <c r="T176" s="155" t="s">
        <v>1016</v>
      </c>
      <c r="U176" s="156">
        <v>0</v>
      </c>
      <c r="V176" s="157">
        <v>0</v>
      </c>
      <c r="W176" s="157"/>
      <c r="X176" s="154">
        <v>150</v>
      </c>
      <c r="Y176" s="141"/>
      <c r="Z176" s="141"/>
      <c r="AA176" s="141"/>
      <c r="AB176" s="141"/>
      <c r="AC176" s="141"/>
      <c r="AD176" s="141"/>
      <c r="AE176" s="141"/>
      <c r="AF176" s="158">
        <f>AF177</f>
        <v>2143857.46</v>
      </c>
      <c r="AG176" s="158">
        <f>AG177</f>
        <v>2143857.46</v>
      </c>
      <c r="AH176" s="160"/>
      <c r="AI176" s="160"/>
      <c r="AJ176" s="160"/>
      <c r="AK176" s="160"/>
      <c r="AL176" s="160"/>
      <c r="AM176" s="160"/>
      <c r="AN176" s="160"/>
      <c r="AO176" s="160"/>
      <c r="AP176" s="160"/>
      <c r="AQ176" s="160"/>
      <c r="AR176" s="160"/>
      <c r="AS176" s="160"/>
      <c r="AT176" s="160"/>
      <c r="AU176" s="160"/>
      <c r="AV176" s="160"/>
      <c r="AW176" s="160"/>
      <c r="AX176" s="160"/>
      <c r="AY176" s="158">
        <f t="shared" si="46"/>
        <v>100</v>
      </c>
    </row>
    <row r="177" spans="1:51" ht="32.25" x14ac:dyDescent="0.3">
      <c r="A177" s="151"/>
      <c r="B177" s="140"/>
      <c r="C177" s="141"/>
      <c r="D177" s="141"/>
      <c r="E177" s="141"/>
      <c r="F177" s="141"/>
      <c r="G177" s="141"/>
      <c r="H177" s="141"/>
      <c r="I177" s="141"/>
      <c r="J177" s="141"/>
      <c r="K177" s="141"/>
      <c r="L177" s="141"/>
      <c r="M177" s="141"/>
      <c r="N177" s="152" t="s">
        <v>1017</v>
      </c>
      <c r="O177" s="152"/>
      <c r="P177" s="152"/>
      <c r="Q177" s="152"/>
      <c r="R177" s="154">
        <v>502</v>
      </c>
      <c r="S177" s="154"/>
      <c r="T177" s="155" t="s">
        <v>1016</v>
      </c>
      <c r="U177" s="156">
        <v>5</v>
      </c>
      <c r="V177" s="157">
        <v>0</v>
      </c>
      <c r="W177" s="157"/>
      <c r="X177" s="154">
        <v>150</v>
      </c>
      <c r="Y177" s="141"/>
      <c r="Z177" s="141"/>
      <c r="AA177" s="141"/>
      <c r="AB177" s="141"/>
      <c r="AC177" s="141"/>
      <c r="AD177" s="141"/>
      <c r="AE177" s="141"/>
      <c r="AF177" s="158">
        <v>2143857.46</v>
      </c>
      <c r="AG177" s="158">
        <v>2143857.46</v>
      </c>
      <c r="AH177" s="160"/>
      <c r="AI177" s="160"/>
      <c r="AJ177" s="160"/>
      <c r="AK177" s="160"/>
      <c r="AL177" s="160"/>
      <c r="AM177" s="160"/>
      <c r="AN177" s="160"/>
      <c r="AO177" s="160"/>
      <c r="AP177" s="160"/>
      <c r="AQ177" s="160"/>
      <c r="AR177" s="160"/>
      <c r="AS177" s="160"/>
      <c r="AT177" s="160"/>
      <c r="AU177" s="160"/>
      <c r="AV177" s="160"/>
      <c r="AW177" s="160"/>
      <c r="AX177" s="160"/>
      <c r="AY177" s="158">
        <f t="shared" si="46"/>
        <v>100</v>
      </c>
    </row>
    <row r="178" spans="1:51" ht="79.5" x14ac:dyDescent="0.3">
      <c r="A178" s="151"/>
      <c r="B178" s="140"/>
      <c r="C178" s="141"/>
      <c r="D178" s="141"/>
      <c r="E178" s="141"/>
      <c r="F178" s="141"/>
      <c r="G178" s="141"/>
      <c r="H178" s="141"/>
      <c r="I178" s="141"/>
      <c r="J178" s="141"/>
      <c r="K178" s="141"/>
      <c r="L178" s="141"/>
      <c r="M178" s="141"/>
      <c r="N178" s="152" t="s">
        <v>1018</v>
      </c>
      <c r="O178" s="152"/>
      <c r="P178" s="152"/>
      <c r="Q178" s="152"/>
      <c r="R178" s="154">
        <v>502</v>
      </c>
      <c r="S178" s="154"/>
      <c r="T178" s="155" t="s">
        <v>1019</v>
      </c>
      <c r="U178" s="156">
        <v>0</v>
      </c>
      <c r="V178" s="157">
        <v>0</v>
      </c>
      <c r="W178" s="157"/>
      <c r="X178" s="154">
        <v>150</v>
      </c>
      <c r="Y178" s="141"/>
      <c r="Z178" s="141"/>
      <c r="AA178" s="141"/>
      <c r="AB178" s="141"/>
      <c r="AC178" s="141"/>
      <c r="AD178" s="141"/>
      <c r="AE178" s="141"/>
      <c r="AF178" s="158">
        <f>AF179</f>
        <v>37684339.630000003</v>
      </c>
      <c r="AG178" s="158">
        <f>AG179</f>
        <v>37684339.630000003</v>
      </c>
      <c r="AH178" s="160"/>
      <c r="AI178" s="160"/>
      <c r="AJ178" s="160"/>
      <c r="AK178" s="160"/>
      <c r="AL178" s="160"/>
      <c r="AM178" s="160"/>
      <c r="AN178" s="160"/>
      <c r="AO178" s="160"/>
      <c r="AP178" s="160"/>
      <c r="AQ178" s="160"/>
      <c r="AR178" s="160"/>
      <c r="AS178" s="160"/>
      <c r="AT178" s="160"/>
      <c r="AU178" s="160"/>
      <c r="AV178" s="160"/>
      <c r="AW178" s="160"/>
      <c r="AX178" s="160"/>
      <c r="AY178" s="158">
        <f t="shared" si="46"/>
        <v>100</v>
      </c>
    </row>
    <row r="179" spans="1:51" ht="79.5" x14ac:dyDescent="0.3">
      <c r="A179" s="151"/>
      <c r="B179" s="140"/>
      <c r="C179" s="141"/>
      <c r="D179" s="141"/>
      <c r="E179" s="141"/>
      <c r="F179" s="141"/>
      <c r="G179" s="141"/>
      <c r="H179" s="141"/>
      <c r="I179" s="141"/>
      <c r="J179" s="141"/>
      <c r="K179" s="141"/>
      <c r="L179" s="141"/>
      <c r="M179" s="141"/>
      <c r="N179" s="152" t="s">
        <v>1020</v>
      </c>
      <c r="O179" s="152"/>
      <c r="P179" s="152"/>
      <c r="Q179" s="152"/>
      <c r="R179" s="154">
        <v>502</v>
      </c>
      <c r="S179" s="154"/>
      <c r="T179" s="155" t="s">
        <v>1019</v>
      </c>
      <c r="U179" s="156">
        <v>5</v>
      </c>
      <c r="V179" s="157">
        <v>0</v>
      </c>
      <c r="W179" s="157"/>
      <c r="X179" s="154">
        <v>150</v>
      </c>
      <c r="Y179" s="141"/>
      <c r="Z179" s="141"/>
      <c r="AA179" s="141"/>
      <c r="AB179" s="141"/>
      <c r="AC179" s="141"/>
      <c r="AD179" s="141"/>
      <c r="AE179" s="141"/>
      <c r="AF179" s="158">
        <v>37684339.630000003</v>
      </c>
      <c r="AG179" s="158">
        <v>37684339.630000003</v>
      </c>
      <c r="AH179" s="160"/>
      <c r="AI179" s="160"/>
      <c r="AJ179" s="160"/>
      <c r="AK179" s="160"/>
      <c r="AL179" s="160"/>
      <c r="AM179" s="160"/>
      <c r="AN179" s="160"/>
      <c r="AO179" s="160"/>
      <c r="AP179" s="160"/>
      <c r="AQ179" s="160"/>
      <c r="AR179" s="160"/>
      <c r="AS179" s="160"/>
      <c r="AT179" s="160"/>
      <c r="AU179" s="160"/>
      <c r="AV179" s="160"/>
      <c r="AW179" s="160"/>
      <c r="AX179" s="160"/>
      <c r="AY179" s="158">
        <f t="shared" si="46"/>
        <v>100</v>
      </c>
    </row>
    <row r="180" spans="1:51" ht="63.75" x14ac:dyDescent="0.3">
      <c r="A180" s="151"/>
      <c r="B180" s="140"/>
      <c r="C180" s="141"/>
      <c r="D180" s="141"/>
      <c r="E180" s="141"/>
      <c r="F180" s="141"/>
      <c r="G180" s="141"/>
      <c r="H180" s="141"/>
      <c r="I180" s="141"/>
      <c r="J180" s="141"/>
      <c r="K180" s="141"/>
      <c r="L180" s="141"/>
      <c r="M180" s="141"/>
      <c r="N180" s="152" t="s">
        <v>1021</v>
      </c>
      <c r="O180" s="152"/>
      <c r="P180" s="152"/>
      <c r="Q180" s="152"/>
      <c r="R180" s="154">
        <v>502</v>
      </c>
      <c r="S180" s="154"/>
      <c r="T180" s="155" t="s">
        <v>1037</v>
      </c>
      <c r="U180" s="156">
        <v>0</v>
      </c>
      <c r="V180" s="157">
        <v>0</v>
      </c>
      <c r="W180" s="157"/>
      <c r="X180" s="154">
        <v>150</v>
      </c>
      <c r="Y180" s="141"/>
      <c r="Z180" s="141"/>
      <c r="AA180" s="141"/>
      <c r="AB180" s="141"/>
      <c r="AC180" s="141"/>
      <c r="AD180" s="141"/>
      <c r="AE180" s="141"/>
      <c r="AF180" s="158">
        <f>AF181</f>
        <v>22505187.449999999</v>
      </c>
      <c r="AG180" s="158">
        <f>AG181</f>
        <v>22505187.449999999</v>
      </c>
      <c r="AH180" s="160"/>
      <c r="AI180" s="160"/>
      <c r="AJ180" s="160"/>
      <c r="AK180" s="160"/>
      <c r="AL180" s="160"/>
      <c r="AM180" s="160"/>
      <c r="AN180" s="160"/>
      <c r="AO180" s="160"/>
      <c r="AP180" s="160"/>
      <c r="AQ180" s="160"/>
      <c r="AR180" s="160"/>
      <c r="AS180" s="160"/>
      <c r="AT180" s="160"/>
      <c r="AU180" s="160"/>
      <c r="AV180" s="160"/>
      <c r="AW180" s="160"/>
      <c r="AX180" s="160"/>
      <c r="AY180" s="158">
        <f t="shared" si="46"/>
        <v>100</v>
      </c>
    </row>
    <row r="181" spans="1:51" ht="63.75" x14ac:dyDescent="0.3">
      <c r="A181" s="151"/>
      <c r="B181" s="140"/>
      <c r="C181" s="141"/>
      <c r="D181" s="141"/>
      <c r="E181" s="141"/>
      <c r="F181" s="141"/>
      <c r="G181" s="141"/>
      <c r="H181" s="141"/>
      <c r="I181" s="141"/>
      <c r="J181" s="141"/>
      <c r="K181" s="141"/>
      <c r="L181" s="141"/>
      <c r="M181" s="141"/>
      <c r="N181" s="152" t="s">
        <v>1023</v>
      </c>
      <c r="O181" s="152"/>
      <c r="P181" s="152"/>
      <c r="Q181" s="152"/>
      <c r="R181" s="154">
        <v>502</v>
      </c>
      <c r="S181" s="154"/>
      <c r="T181" s="155" t="s">
        <v>1022</v>
      </c>
      <c r="U181" s="156">
        <v>5</v>
      </c>
      <c r="V181" s="157">
        <v>0</v>
      </c>
      <c r="W181" s="157"/>
      <c r="X181" s="154">
        <v>150</v>
      </c>
      <c r="Y181" s="141"/>
      <c r="Z181" s="141"/>
      <c r="AA181" s="141"/>
      <c r="AB181" s="141"/>
      <c r="AC181" s="141"/>
      <c r="AD181" s="141"/>
      <c r="AE181" s="141"/>
      <c r="AF181" s="158">
        <v>22505187.449999999</v>
      </c>
      <c r="AG181" s="158">
        <v>22505187.449999999</v>
      </c>
      <c r="AH181" s="160"/>
      <c r="AI181" s="160"/>
      <c r="AJ181" s="160"/>
      <c r="AK181" s="160"/>
      <c r="AL181" s="160"/>
      <c r="AM181" s="160"/>
      <c r="AN181" s="160"/>
      <c r="AO181" s="160"/>
      <c r="AP181" s="160"/>
      <c r="AQ181" s="160"/>
      <c r="AR181" s="160"/>
      <c r="AS181" s="160"/>
      <c r="AT181" s="160"/>
      <c r="AU181" s="160"/>
      <c r="AV181" s="160"/>
      <c r="AW181" s="160"/>
      <c r="AX181" s="160"/>
      <c r="AY181" s="158">
        <f t="shared" si="46"/>
        <v>100</v>
      </c>
    </row>
    <row r="182" spans="1:51" x14ac:dyDescent="0.3">
      <c r="A182" s="151"/>
      <c r="B182" s="140" t="s">
        <v>588</v>
      </c>
      <c r="C182" s="142"/>
      <c r="D182" s="142"/>
      <c r="E182" s="142"/>
      <c r="F182" s="142"/>
      <c r="G182" s="142"/>
      <c r="H182" s="142"/>
      <c r="I182" s="142"/>
      <c r="J182" s="142"/>
      <c r="K182" s="142"/>
      <c r="L182" s="142"/>
      <c r="M182" s="142"/>
      <c r="N182" s="152" t="s">
        <v>41</v>
      </c>
      <c r="O182" s="153"/>
      <c r="P182" s="153"/>
      <c r="Q182" s="153"/>
      <c r="R182" s="154" t="s">
        <v>83</v>
      </c>
      <c r="S182" s="154"/>
      <c r="T182" s="155" t="s">
        <v>39</v>
      </c>
      <c r="U182" s="156" t="s">
        <v>4</v>
      </c>
      <c r="V182" s="157" t="s">
        <v>1</v>
      </c>
      <c r="W182" s="157"/>
      <c r="X182" s="154" t="s">
        <v>636</v>
      </c>
      <c r="Y182" s="142"/>
      <c r="Z182" s="142"/>
      <c r="AA182" s="142"/>
      <c r="AB182" s="142"/>
      <c r="AC182" s="142"/>
      <c r="AD182" s="142"/>
      <c r="AE182" s="142"/>
      <c r="AF182" s="158">
        <f>AF183</f>
        <v>31001722.620000001</v>
      </c>
      <c r="AG182" s="158">
        <f>AG183</f>
        <v>31001722.620000001</v>
      </c>
      <c r="AH182" s="159"/>
      <c r="AI182" s="159"/>
      <c r="AJ182" s="159"/>
      <c r="AK182" s="159"/>
      <c r="AL182" s="159"/>
      <c r="AM182" s="159"/>
      <c r="AN182" s="159"/>
      <c r="AO182" s="159"/>
      <c r="AP182" s="159"/>
      <c r="AQ182" s="159"/>
      <c r="AR182" s="159"/>
      <c r="AS182" s="159"/>
      <c r="AT182" s="159"/>
      <c r="AU182" s="160"/>
      <c r="AV182" s="160"/>
      <c r="AW182" s="160"/>
      <c r="AX182" s="160"/>
      <c r="AY182" s="158">
        <f t="shared" si="46"/>
        <v>100</v>
      </c>
    </row>
    <row r="183" spans="1:51" x14ac:dyDescent="0.3">
      <c r="A183" s="151"/>
      <c r="B183" s="140" t="s">
        <v>588</v>
      </c>
      <c r="C183" s="142"/>
      <c r="D183" s="142"/>
      <c r="E183" s="142"/>
      <c r="F183" s="142"/>
      <c r="G183" s="142"/>
      <c r="H183" s="142"/>
      <c r="I183" s="142"/>
      <c r="J183" s="142"/>
      <c r="K183" s="142"/>
      <c r="L183" s="142"/>
      <c r="M183" s="142"/>
      <c r="N183" s="152" t="s">
        <v>40</v>
      </c>
      <c r="O183" s="153"/>
      <c r="P183" s="153"/>
      <c r="Q183" s="153"/>
      <c r="R183" s="154" t="s">
        <v>83</v>
      </c>
      <c r="S183" s="154"/>
      <c r="T183" s="155" t="s">
        <v>39</v>
      </c>
      <c r="U183" s="156" t="s">
        <v>2</v>
      </c>
      <c r="V183" s="157" t="s">
        <v>1</v>
      </c>
      <c r="W183" s="157"/>
      <c r="X183" s="154" t="s">
        <v>636</v>
      </c>
      <c r="Y183" s="142"/>
      <c r="Z183" s="142"/>
      <c r="AA183" s="142"/>
      <c r="AB183" s="142"/>
      <c r="AC183" s="142"/>
      <c r="AD183" s="142"/>
      <c r="AE183" s="142"/>
      <c r="AF183" s="158">
        <v>31001722.620000001</v>
      </c>
      <c r="AG183" s="158">
        <v>31001722.620000001</v>
      </c>
      <c r="AH183" s="159"/>
      <c r="AI183" s="159"/>
      <c r="AJ183" s="159"/>
      <c r="AK183" s="159"/>
      <c r="AL183" s="159"/>
      <c r="AM183" s="159"/>
      <c r="AN183" s="159"/>
      <c r="AO183" s="159"/>
      <c r="AP183" s="159"/>
      <c r="AQ183" s="159"/>
      <c r="AR183" s="159"/>
      <c r="AS183" s="159"/>
      <c r="AT183" s="159"/>
      <c r="AU183" s="160"/>
      <c r="AV183" s="160"/>
      <c r="AW183" s="160"/>
      <c r="AX183" s="160"/>
      <c r="AY183" s="158">
        <f t="shared" si="46"/>
        <v>100</v>
      </c>
    </row>
    <row r="184" spans="1:51" x14ac:dyDescent="0.3">
      <c r="A184" s="151"/>
      <c r="B184" s="140" t="s">
        <v>588</v>
      </c>
      <c r="C184" s="141"/>
      <c r="D184" s="141"/>
      <c r="E184" s="141" t="s">
        <v>431</v>
      </c>
      <c r="F184" s="141" t="s">
        <v>499</v>
      </c>
      <c r="G184" s="141" t="s">
        <v>500</v>
      </c>
      <c r="H184" s="141" t="s">
        <v>501</v>
      </c>
      <c r="I184" s="141" t="s">
        <v>589</v>
      </c>
      <c r="J184" s="141"/>
      <c r="K184" s="161"/>
      <c r="L184" s="161"/>
      <c r="M184" s="141"/>
      <c r="N184" s="152" t="s">
        <v>38</v>
      </c>
      <c r="O184" s="152"/>
      <c r="P184" s="162"/>
      <c r="Q184" s="163"/>
      <c r="R184" s="154" t="s">
        <v>83</v>
      </c>
      <c r="S184" s="154"/>
      <c r="T184" s="155" t="s">
        <v>37</v>
      </c>
      <c r="U184" s="156" t="s">
        <v>4</v>
      </c>
      <c r="V184" s="157" t="s">
        <v>1</v>
      </c>
      <c r="W184" s="157"/>
      <c r="X184" s="154" t="s">
        <v>636</v>
      </c>
      <c r="Y184" s="141"/>
      <c r="Z184" s="164"/>
      <c r="AA184" s="165"/>
      <c r="AB184" s="158"/>
      <c r="AC184" s="158"/>
      <c r="AD184" s="158"/>
      <c r="AE184" s="158"/>
      <c r="AF184" s="158">
        <f>AF185+AF187</f>
        <v>1262605.22</v>
      </c>
      <c r="AG184" s="158">
        <f t="shared" ref="AG184" si="47">AG185+AG187</f>
        <v>1021971</v>
      </c>
      <c r="AH184" s="160"/>
      <c r="AI184" s="160"/>
      <c r="AJ184" s="160"/>
      <c r="AK184" s="160"/>
      <c r="AL184" s="160"/>
      <c r="AM184" s="160"/>
      <c r="AN184" s="160"/>
      <c r="AO184" s="160"/>
      <c r="AP184" s="160"/>
      <c r="AQ184" s="160"/>
      <c r="AR184" s="160"/>
      <c r="AS184" s="160"/>
      <c r="AT184" s="160"/>
      <c r="AU184" s="160"/>
      <c r="AV184" s="160"/>
      <c r="AW184" s="160"/>
      <c r="AX184" s="160"/>
      <c r="AY184" s="158">
        <f t="shared" si="46"/>
        <v>80.941452150815593</v>
      </c>
    </row>
    <row r="185" spans="1:51" ht="32.25" x14ac:dyDescent="0.3">
      <c r="A185" s="151"/>
      <c r="B185" s="140" t="s">
        <v>587</v>
      </c>
      <c r="C185" s="142"/>
      <c r="D185" s="142"/>
      <c r="E185" s="142"/>
      <c r="F185" s="142"/>
      <c r="G185" s="142"/>
      <c r="H185" s="142"/>
      <c r="I185" s="142"/>
      <c r="J185" s="142"/>
      <c r="K185" s="142"/>
      <c r="L185" s="142"/>
      <c r="M185" s="142"/>
      <c r="N185" s="152" t="s">
        <v>36</v>
      </c>
      <c r="O185" s="153"/>
      <c r="P185" s="153"/>
      <c r="Q185" s="153"/>
      <c r="R185" s="154" t="s">
        <v>83</v>
      </c>
      <c r="S185" s="154"/>
      <c r="T185" s="155" t="s">
        <v>34</v>
      </c>
      <c r="U185" s="156" t="s">
        <v>4</v>
      </c>
      <c r="V185" s="157" t="s">
        <v>1</v>
      </c>
      <c r="W185" s="157"/>
      <c r="X185" s="154" t="s">
        <v>636</v>
      </c>
      <c r="Y185" s="142"/>
      <c r="Z185" s="142"/>
      <c r="AA185" s="142"/>
      <c r="AB185" s="142"/>
      <c r="AC185" s="142"/>
      <c r="AD185" s="142"/>
      <c r="AE185" s="142"/>
      <c r="AF185" s="158">
        <f>AF186</f>
        <v>1262252.3999999999</v>
      </c>
      <c r="AG185" s="158">
        <f>AG186</f>
        <v>1021971</v>
      </c>
      <c r="AH185" s="159"/>
      <c r="AI185" s="159"/>
      <c r="AJ185" s="159"/>
      <c r="AK185" s="159"/>
      <c r="AL185" s="159"/>
      <c r="AM185" s="159"/>
      <c r="AN185" s="159"/>
      <c r="AO185" s="159"/>
      <c r="AP185" s="159"/>
      <c r="AQ185" s="159"/>
      <c r="AR185" s="159"/>
      <c r="AS185" s="159"/>
      <c r="AT185" s="159"/>
      <c r="AU185" s="160"/>
      <c r="AV185" s="160"/>
      <c r="AW185" s="160"/>
      <c r="AX185" s="160"/>
      <c r="AY185" s="158">
        <f t="shared" si="46"/>
        <v>80.964076598309504</v>
      </c>
    </row>
    <row r="186" spans="1:51" ht="32.25" x14ac:dyDescent="0.3">
      <c r="A186" s="151"/>
      <c r="B186" s="140" t="s">
        <v>587</v>
      </c>
      <c r="C186" s="142"/>
      <c r="D186" s="142"/>
      <c r="E186" s="142"/>
      <c r="F186" s="142"/>
      <c r="G186" s="142"/>
      <c r="H186" s="142"/>
      <c r="I186" s="142"/>
      <c r="J186" s="142"/>
      <c r="K186" s="142"/>
      <c r="L186" s="142"/>
      <c r="M186" s="142"/>
      <c r="N186" s="152" t="s">
        <v>35</v>
      </c>
      <c r="O186" s="153"/>
      <c r="P186" s="153"/>
      <c r="Q186" s="153"/>
      <c r="R186" s="154" t="s">
        <v>83</v>
      </c>
      <c r="S186" s="154"/>
      <c r="T186" s="155" t="s">
        <v>34</v>
      </c>
      <c r="U186" s="156" t="s">
        <v>2</v>
      </c>
      <c r="V186" s="157" t="s">
        <v>1</v>
      </c>
      <c r="W186" s="157"/>
      <c r="X186" s="154" t="s">
        <v>636</v>
      </c>
      <c r="Y186" s="142"/>
      <c r="Z186" s="142"/>
      <c r="AA186" s="142"/>
      <c r="AB186" s="142"/>
      <c r="AC186" s="142"/>
      <c r="AD186" s="142"/>
      <c r="AE186" s="142"/>
      <c r="AF186" s="158">
        <v>1262252.3999999999</v>
      </c>
      <c r="AG186" s="158">
        <v>1021971</v>
      </c>
      <c r="AH186" s="159"/>
      <c r="AI186" s="159"/>
      <c r="AJ186" s="159"/>
      <c r="AK186" s="159"/>
      <c r="AL186" s="159"/>
      <c r="AM186" s="159"/>
      <c r="AN186" s="159"/>
      <c r="AO186" s="159"/>
      <c r="AP186" s="159"/>
      <c r="AQ186" s="159"/>
      <c r="AR186" s="159"/>
      <c r="AS186" s="159"/>
      <c r="AT186" s="159"/>
      <c r="AU186" s="160"/>
      <c r="AV186" s="160"/>
      <c r="AW186" s="160"/>
      <c r="AX186" s="160"/>
      <c r="AY186" s="158">
        <f t="shared" si="46"/>
        <v>80.964076598309504</v>
      </c>
    </row>
    <row r="187" spans="1:51" ht="48" x14ac:dyDescent="0.3">
      <c r="A187" s="151"/>
      <c r="B187" s="140" t="s">
        <v>587</v>
      </c>
      <c r="C187" s="142"/>
      <c r="D187" s="142"/>
      <c r="E187" s="142"/>
      <c r="F187" s="142"/>
      <c r="G187" s="142"/>
      <c r="H187" s="142"/>
      <c r="I187" s="142"/>
      <c r="J187" s="142"/>
      <c r="K187" s="142"/>
      <c r="L187" s="142"/>
      <c r="M187" s="142"/>
      <c r="N187" s="152" t="s">
        <v>540</v>
      </c>
      <c r="O187" s="153"/>
      <c r="P187" s="153"/>
      <c r="Q187" s="153"/>
      <c r="R187" s="154" t="s">
        <v>83</v>
      </c>
      <c r="S187" s="154"/>
      <c r="T187" s="155" t="s">
        <v>541</v>
      </c>
      <c r="U187" s="156" t="s">
        <v>4</v>
      </c>
      <c r="V187" s="157" t="s">
        <v>1</v>
      </c>
      <c r="W187" s="157"/>
      <c r="X187" s="154" t="s">
        <v>636</v>
      </c>
      <c r="Y187" s="142"/>
      <c r="Z187" s="142"/>
      <c r="AA187" s="142"/>
      <c r="AB187" s="142"/>
      <c r="AC187" s="142"/>
      <c r="AD187" s="142"/>
      <c r="AE187" s="142"/>
      <c r="AF187" s="158">
        <f>AF188</f>
        <v>352.82</v>
      </c>
      <c r="AG187" s="158">
        <f>AG188</f>
        <v>0</v>
      </c>
      <c r="AH187" s="159"/>
      <c r="AI187" s="159"/>
      <c r="AJ187" s="159"/>
      <c r="AK187" s="159"/>
      <c r="AL187" s="159"/>
      <c r="AM187" s="159"/>
      <c r="AN187" s="159"/>
      <c r="AO187" s="159"/>
      <c r="AP187" s="159"/>
      <c r="AQ187" s="159"/>
      <c r="AR187" s="159"/>
      <c r="AS187" s="159"/>
      <c r="AT187" s="159"/>
      <c r="AU187" s="160"/>
      <c r="AV187" s="160"/>
      <c r="AW187" s="160"/>
      <c r="AX187" s="160"/>
      <c r="AY187" s="158">
        <f t="shared" si="46"/>
        <v>0</v>
      </c>
    </row>
    <row r="188" spans="1:51" ht="48" x14ac:dyDescent="0.3">
      <c r="A188" s="151"/>
      <c r="B188" s="140" t="s">
        <v>590</v>
      </c>
      <c r="C188" s="142"/>
      <c r="D188" s="142"/>
      <c r="E188" s="142"/>
      <c r="F188" s="142"/>
      <c r="G188" s="142"/>
      <c r="H188" s="142"/>
      <c r="I188" s="142"/>
      <c r="J188" s="142"/>
      <c r="K188" s="142"/>
      <c r="L188" s="142"/>
      <c r="M188" s="142"/>
      <c r="N188" s="152" t="s">
        <v>542</v>
      </c>
      <c r="O188" s="153"/>
      <c r="P188" s="153"/>
      <c r="Q188" s="153"/>
      <c r="R188" s="154" t="s">
        <v>83</v>
      </c>
      <c r="S188" s="154"/>
      <c r="T188" s="155" t="s">
        <v>541</v>
      </c>
      <c r="U188" s="156" t="s">
        <v>2</v>
      </c>
      <c r="V188" s="157" t="s">
        <v>1</v>
      </c>
      <c r="W188" s="157"/>
      <c r="X188" s="154" t="s">
        <v>636</v>
      </c>
      <c r="Y188" s="142"/>
      <c r="Z188" s="142"/>
      <c r="AA188" s="142"/>
      <c r="AB188" s="142"/>
      <c r="AC188" s="142"/>
      <c r="AD188" s="142"/>
      <c r="AE188" s="142"/>
      <c r="AF188" s="158">
        <v>352.82</v>
      </c>
      <c r="AG188" s="158">
        <v>0</v>
      </c>
      <c r="AH188" s="159"/>
      <c r="AI188" s="159"/>
      <c r="AJ188" s="159"/>
      <c r="AK188" s="159"/>
      <c r="AL188" s="159"/>
      <c r="AM188" s="159"/>
      <c r="AN188" s="159"/>
      <c r="AO188" s="159"/>
      <c r="AP188" s="159"/>
      <c r="AQ188" s="159"/>
      <c r="AR188" s="159"/>
      <c r="AS188" s="159"/>
      <c r="AT188" s="159"/>
      <c r="AU188" s="160"/>
      <c r="AV188" s="160"/>
      <c r="AW188" s="160"/>
      <c r="AX188" s="160"/>
      <c r="AY188" s="158">
        <f t="shared" si="46"/>
        <v>0</v>
      </c>
    </row>
    <row r="189" spans="1:51" x14ac:dyDescent="0.3">
      <c r="A189" s="151"/>
      <c r="B189" s="140" t="s">
        <v>590</v>
      </c>
      <c r="C189" s="142"/>
      <c r="D189" s="142"/>
      <c r="E189" s="142"/>
      <c r="F189" s="142"/>
      <c r="G189" s="142"/>
      <c r="H189" s="142"/>
      <c r="I189" s="142"/>
      <c r="J189" s="142"/>
      <c r="K189" s="142"/>
      <c r="L189" s="142"/>
      <c r="M189" s="142"/>
      <c r="N189" s="152" t="s">
        <v>54</v>
      </c>
      <c r="O189" s="153"/>
      <c r="P189" s="153"/>
      <c r="Q189" s="153"/>
      <c r="R189" s="154" t="s">
        <v>83</v>
      </c>
      <c r="S189" s="154"/>
      <c r="T189" s="155" t="s">
        <v>53</v>
      </c>
      <c r="U189" s="156" t="s">
        <v>4</v>
      </c>
      <c r="V189" s="157" t="s">
        <v>1</v>
      </c>
      <c r="W189" s="157"/>
      <c r="X189" s="154" t="s">
        <v>636</v>
      </c>
      <c r="Y189" s="142"/>
      <c r="Z189" s="142"/>
      <c r="AA189" s="142"/>
      <c r="AB189" s="142"/>
      <c r="AC189" s="142"/>
      <c r="AD189" s="142"/>
      <c r="AE189" s="142"/>
      <c r="AF189" s="158">
        <f>AF190+AF192</f>
        <v>2380000</v>
      </c>
      <c r="AG189" s="158">
        <f>AG190+AG192</f>
        <v>2280000</v>
      </c>
      <c r="AH189" s="159"/>
      <c r="AI189" s="159"/>
      <c r="AJ189" s="159"/>
      <c r="AK189" s="159"/>
      <c r="AL189" s="159"/>
      <c r="AM189" s="159"/>
      <c r="AN189" s="159"/>
      <c r="AO189" s="159"/>
      <c r="AP189" s="159"/>
      <c r="AQ189" s="159"/>
      <c r="AR189" s="159"/>
      <c r="AS189" s="159"/>
      <c r="AT189" s="159"/>
      <c r="AU189" s="160"/>
      <c r="AV189" s="160"/>
      <c r="AW189" s="160"/>
      <c r="AX189" s="160"/>
      <c r="AY189" s="158">
        <f t="shared" si="46"/>
        <v>95.798319327731093</v>
      </c>
    </row>
    <row r="190" spans="1:51" ht="48" x14ac:dyDescent="0.3">
      <c r="A190" s="151"/>
      <c r="B190" s="140" t="s">
        <v>590</v>
      </c>
      <c r="C190" s="142"/>
      <c r="D190" s="142"/>
      <c r="E190" s="142"/>
      <c r="F190" s="142"/>
      <c r="G190" s="142"/>
      <c r="H190" s="142"/>
      <c r="I190" s="142"/>
      <c r="J190" s="142"/>
      <c r="K190" s="142"/>
      <c r="L190" s="142"/>
      <c r="M190" s="142"/>
      <c r="N190" s="152" t="s">
        <v>80</v>
      </c>
      <c r="O190" s="153"/>
      <c r="P190" s="153"/>
      <c r="Q190" s="153"/>
      <c r="R190" s="154" t="s">
        <v>83</v>
      </c>
      <c r="S190" s="154"/>
      <c r="T190" s="155" t="s">
        <v>77</v>
      </c>
      <c r="U190" s="156" t="s">
        <v>4</v>
      </c>
      <c r="V190" s="157" t="s">
        <v>1</v>
      </c>
      <c r="W190" s="157"/>
      <c r="X190" s="154" t="s">
        <v>636</v>
      </c>
      <c r="Y190" s="142"/>
      <c r="Z190" s="142"/>
      <c r="AA190" s="142"/>
      <c r="AB190" s="142"/>
      <c r="AC190" s="142"/>
      <c r="AD190" s="142"/>
      <c r="AE190" s="142"/>
      <c r="AF190" s="158">
        <f>AF191</f>
        <v>300000</v>
      </c>
      <c r="AG190" s="158">
        <f>AG191</f>
        <v>200000</v>
      </c>
      <c r="AH190" s="159"/>
      <c r="AI190" s="159"/>
      <c r="AJ190" s="159"/>
      <c r="AK190" s="159"/>
      <c r="AL190" s="159"/>
      <c r="AM190" s="159"/>
      <c r="AN190" s="159"/>
      <c r="AO190" s="159"/>
      <c r="AP190" s="159"/>
      <c r="AQ190" s="159"/>
      <c r="AR190" s="159"/>
      <c r="AS190" s="159"/>
      <c r="AT190" s="159"/>
      <c r="AU190" s="160"/>
      <c r="AV190" s="160"/>
      <c r="AW190" s="160"/>
      <c r="AX190" s="160"/>
      <c r="AY190" s="158">
        <f t="shared" si="46"/>
        <v>66.666666666666657</v>
      </c>
    </row>
    <row r="191" spans="1:51" ht="48" x14ac:dyDescent="0.3">
      <c r="A191" s="151"/>
      <c r="B191" s="140" t="s">
        <v>590</v>
      </c>
      <c r="C191" s="141"/>
      <c r="D191" s="141"/>
      <c r="E191" s="141" t="s">
        <v>431</v>
      </c>
      <c r="F191" s="141" t="s">
        <v>432</v>
      </c>
      <c r="G191" s="141" t="s">
        <v>433</v>
      </c>
      <c r="H191" s="141" t="s">
        <v>434</v>
      </c>
      <c r="I191" s="141" t="s">
        <v>434</v>
      </c>
      <c r="J191" s="141"/>
      <c r="K191" s="161"/>
      <c r="L191" s="161"/>
      <c r="M191" s="141"/>
      <c r="N191" s="152" t="s">
        <v>79</v>
      </c>
      <c r="O191" s="152"/>
      <c r="P191" s="162"/>
      <c r="Q191" s="163"/>
      <c r="R191" s="154" t="s">
        <v>83</v>
      </c>
      <c r="S191" s="154"/>
      <c r="T191" s="155" t="s">
        <v>77</v>
      </c>
      <c r="U191" s="156" t="s">
        <v>2</v>
      </c>
      <c r="V191" s="157" t="s">
        <v>1</v>
      </c>
      <c r="W191" s="157"/>
      <c r="X191" s="154" t="s">
        <v>636</v>
      </c>
      <c r="Y191" s="141"/>
      <c r="Z191" s="164"/>
      <c r="AA191" s="165"/>
      <c r="AB191" s="158"/>
      <c r="AC191" s="158"/>
      <c r="AD191" s="158"/>
      <c r="AE191" s="158"/>
      <c r="AF191" s="158">
        <v>300000</v>
      </c>
      <c r="AG191" s="158">
        <v>200000</v>
      </c>
      <c r="AH191" s="160"/>
      <c r="AI191" s="160"/>
      <c r="AJ191" s="160"/>
      <c r="AK191" s="160"/>
      <c r="AL191" s="160"/>
      <c r="AM191" s="160"/>
      <c r="AN191" s="160"/>
      <c r="AO191" s="160"/>
      <c r="AP191" s="160"/>
      <c r="AQ191" s="160"/>
      <c r="AR191" s="160"/>
      <c r="AS191" s="160"/>
      <c r="AT191" s="160"/>
      <c r="AU191" s="160"/>
      <c r="AV191" s="160"/>
      <c r="AW191" s="160"/>
      <c r="AX191" s="160"/>
      <c r="AY191" s="158">
        <f t="shared" si="46"/>
        <v>66.666666666666657</v>
      </c>
    </row>
    <row r="192" spans="1:51" x14ac:dyDescent="0.3">
      <c r="A192" s="151"/>
      <c r="B192" s="184" t="s">
        <v>591</v>
      </c>
      <c r="C192" s="184"/>
      <c r="D192" s="184"/>
      <c r="E192" s="184"/>
      <c r="F192" s="184"/>
      <c r="G192" s="184"/>
      <c r="H192" s="184"/>
      <c r="I192" s="184"/>
      <c r="J192" s="184"/>
      <c r="K192" s="184"/>
      <c r="L192" s="184"/>
      <c r="M192" s="184"/>
      <c r="N192" s="152" t="s">
        <v>52</v>
      </c>
      <c r="O192" s="185"/>
      <c r="P192" s="185"/>
      <c r="Q192" s="185"/>
      <c r="R192" s="154" t="s">
        <v>83</v>
      </c>
      <c r="S192" s="154"/>
      <c r="T192" s="155" t="s">
        <v>50</v>
      </c>
      <c r="U192" s="156" t="s">
        <v>4</v>
      </c>
      <c r="V192" s="157" t="s">
        <v>1</v>
      </c>
      <c r="W192" s="157"/>
      <c r="X192" s="154" t="s">
        <v>636</v>
      </c>
      <c r="Y192" s="184"/>
      <c r="Z192" s="184"/>
      <c r="AA192" s="184"/>
      <c r="AB192" s="158"/>
      <c r="AC192" s="158"/>
      <c r="AD192" s="158"/>
      <c r="AE192" s="158"/>
      <c r="AF192" s="158">
        <f>AF193</f>
        <v>2080000</v>
      </c>
      <c r="AG192" s="158">
        <f>AG193</f>
        <v>2080000</v>
      </c>
      <c r="AH192" s="160"/>
      <c r="AI192" s="160"/>
      <c r="AJ192" s="160"/>
      <c r="AK192" s="160"/>
      <c r="AL192" s="160"/>
      <c r="AM192" s="160"/>
      <c r="AN192" s="160"/>
      <c r="AO192" s="160"/>
      <c r="AP192" s="160"/>
      <c r="AQ192" s="160"/>
      <c r="AR192" s="160"/>
      <c r="AS192" s="160"/>
      <c r="AT192" s="160"/>
      <c r="AU192" s="160"/>
      <c r="AV192" s="160"/>
      <c r="AW192" s="160"/>
      <c r="AX192" s="160"/>
      <c r="AY192" s="158">
        <f t="shared" si="46"/>
        <v>100</v>
      </c>
    </row>
    <row r="193" spans="1:51" x14ac:dyDescent="0.3">
      <c r="A193" s="186"/>
      <c r="B193" s="187"/>
      <c r="C193" s="187"/>
      <c r="D193" s="187"/>
      <c r="E193" s="187"/>
      <c r="F193" s="187"/>
      <c r="G193" s="187"/>
      <c r="H193" s="187"/>
      <c r="I193" s="187"/>
      <c r="J193" s="187"/>
      <c r="K193" s="187"/>
      <c r="L193" s="187"/>
      <c r="M193" s="187"/>
      <c r="N193" s="152" t="s">
        <v>51</v>
      </c>
      <c r="O193" s="188"/>
      <c r="P193" s="188"/>
      <c r="Q193" s="188"/>
      <c r="R193" s="154" t="s">
        <v>83</v>
      </c>
      <c r="S193" s="154"/>
      <c r="T193" s="155" t="s">
        <v>50</v>
      </c>
      <c r="U193" s="156" t="s">
        <v>2</v>
      </c>
      <c r="V193" s="157" t="s">
        <v>1</v>
      </c>
      <c r="W193" s="157"/>
      <c r="X193" s="154" t="s">
        <v>636</v>
      </c>
      <c r="Y193" s="188"/>
      <c r="Z193" s="188"/>
      <c r="AA193" s="188"/>
      <c r="AB193" s="188"/>
      <c r="AC193" s="188"/>
      <c r="AD193" s="188"/>
      <c r="AE193" s="188"/>
      <c r="AF193" s="158">
        <v>2080000</v>
      </c>
      <c r="AG193" s="158">
        <v>2080000</v>
      </c>
      <c r="AH193" s="186"/>
      <c r="AI193" s="186"/>
      <c r="AJ193" s="186"/>
      <c r="AK193" s="186"/>
      <c r="AL193" s="186"/>
      <c r="AM193" s="186"/>
      <c r="AN193" s="186"/>
      <c r="AO193" s="186"/>
      <c r="AP193" s="186"/>
      <c r="AQ193" s="186"/>
      <c r="AR193" s="186"/>
      <c r="AS193" s="186"/>
      <c r="AT193" s="186"/>
      <c r="AU193" s="186"/>
      <c r="AV193" s="186"/>
      <c r="AW193" s="186"/>
      <c r="AX193" s="186"/>
      <c r="AY193" s="158">
        <f t="shared" si="46"/>
        <v>100</v>
      </c>
    </row>
    <row r="194" spans="1:51" ht="32.25" x14ac:dyDescent="0.3">
      <c r="A194" s="186"/>
      <c r="B194" s="187"/>
      <c r="C194" s="187"/>
      <c r="D194" s="187"/>
      <c r="E194" s="187"/>
      <c r="F194" s="187"/>
      <c r="G194" s="187"/>
      <c r="H194" s="187"/>
      <c r="I194" s="187"/>
      <c r="J194" s="187"/>
      <c r="K194" s="187"/>
      <c r="L194" s="187"/>
      <c r="M194" s="187"/>
      <c r="N194" s="183" t="s">
        <v>807</v>
      </c>
      <c r="O194" s="188"/>
      <c r="P194" s="188"/>
      <c r="Q194" s="188"/>
      <c r="R194" s="154">
        <v>502</v>
      </c>
      <c r="S194" s="188"/>
      <c r="T194" s="155" t="s">
        <v>808</v>
      </c>
      <c r="U194" s="156">
        <v>0</v>
      </c>
      <c r="V194" s="157">
        <v>0</v>
      </c>
      <c r="W194" s="188"/>
      <c r="X194" s="154">
        <v>150</v>
      </c>
      <c r="Y194" s="188"/>
      <c r="Z194" s="188"/>
      <c r="AA194" s="188"/>
      <c r="AB194" s="188"/>
      <c r="AC194" s="188"/>
      <c r="AD194" s="188"/>
      <c r="AE194" s="188"/>
      <c r="AF194" s="158">
        <v>0</v>
      </c>
      <c r="AG194" s="158">
        <f>AG195</f>
        <v>-0.02</v>
      </c>
      <c r="AH194" s="186"/>
      <c r="AI194" s="186"/>
      <c r="AJ194" s="186"/>
      <c r="AK194" s="186"/>
      <c r="AL194" s="186"/>
      <c r="AM194" s="186"/>
      <c r="AN194" s="186"/>
      <c r="AO194" s="186"/>
      <c r="AP194" s="186"/>
      <c r="AQ194" s="186"/>
      <c r="AR194" s="186"/>
      <c r="AS194" s="186"/>
      <c r="AT194" s="186"/>
      <c r="AU194" s="186"/>
      <c r="AV194" s="186"/>
      <c r="AW194" s="186"/>
      <c r="AX194" s="186"/>
      <c r="AY194" s="158"/>
    </row>
    <row r="195" spans="1:51" ht="32.25" x14ac:dyDescent="0.3">
      <c r="A195" s="186"/>
      <c r="B195" s="187"/>
      <c r="C195" s="187"/>
      <c r="D195" s="187"/>
      <c r="E195" s="187"/>
      <c r="F195" s="187"/>
      <c r="G195" s="187"/>
      <c r="H195" s="187"/>
      <c r="I195" s="187"/>
      <c r="J195" s="187"/>
      <c r="K195" s="187"/>
      <c r="L195" s="187"/>
      <c r="M195" s="187"/>
      <c r="N195" s="183" t="s">
        <v>809</v>
      </c>
      <c r="O195" s="188"/>
      <c r="P195" s="188"/>
      <c r="Q195" s="188"/>
      <c r="R195" s="154">
        <v>502</v>
      </c>
      <c r="S195" s="188"/>
      <c r="T195" s="155" t="s">
        <v>808</v>
      </c>
      <c r="U195" s="156">
        <v>5</v>
      </c>
      <c r="V195" s="157">
        <v>0</v>
      </c>
      <c r="W195" s="188"/>
      <c r="X195" s="154">
        <v>150</v>
      </c>
      <c r="Y195" s="188"/>
      <c r="Z195" s="188"/>
      <c r="AA195" s="188"/>
      <c r="AB195" s="188"/>
      <c r="AC195" s="188"/>
      <c r="AD195" s="188"/>
      <c r="AE195" s="188"/>
      <c r="AF195" s="158">
        <v>0</v>
      </c>
      <c r="AG195" s="158">
        <f>AG196</f>
        <v>-0.02</v>
      </c>
      <c r="AH195" s="186"/>
      <c r="AI195" s="186"/>
      <c r="AJ195" s="186"/>
      <c r="AK195" s="186"/>
      <c r="AL195" s="186"/>
      <c r="AM195" s="186"/>
      <c r="AN195" s="186"/>
      <c r="AO195" s="186"/>
      <c r="AP195" s="186"/>
      <c r="AQ195" s="186"/>
      <c r="AR195" s="186"/>
      <c r="AS195" s="186"/>
      <c r="AT195" s="186"/>
      <c r="AU195" s="186"/>
      <c r="AV195" s="186"/>
      <c r="AW195" s="186"/>
      <c r="AX195" s="186"/>
      <c r="AY195" s="158"/>
    </row>
    <row r="196" spans="1:51" ht="32.25" x14ac:dyDescent="0.3">
      <c r="A196" s="186"/>
      <c r="B196" s="187"/>
      <c r="C196" s="187"/>
      <c r="D196" s="187"/>
      <c r="E196" s="187"/>
      <c r="F196" s="187"/>
      <c r="G196" s="187"/>
      <c r="H196" s="187"/>
      <c r="I196" s="187"/>
      <c r="J196" s="187"/>
      <c r="K196" s="187"/>
      <c r="L196" s="187"/>
      <c r="M196" s="187"/>
      <c r="N196" s="183" t="s">
        <v>1027</v>
      </c>
      <c r="O196" s="188"/>
      <c r="P196" s="188"/>
      <c r="Q196" s="188"/>
      <c r="R196" s="154">
        <v>502</v>
      </c>
      <c r="S196" s="188"/>
      <c r="T196" s="155" t="s">
        <v>1028</v>
      </c>
      <c r="U196" s="156">
        <v>5</v>
      </c>
      <c r="V196" s="157">
        <v>0</v>
      </c>
      <c r="W196" s="188"/>
      <c r="X196" s="154">
        <v>150</v>
      </c>
      <c r="Y196" s="188"/>
      <c r="Z196" s="188"/>
      <c r="AA196" s="188"/>
      <c r="AB196" s="188"/>
      <c r="AC196" s="188"/>
      <c r="AD196" s="188"/>
      <c r="AE196" s="188"/>
      <c r="AF196" s="158">
        <v>0</v>
      </c>
      <c r="AG196" s="158">
        <v>-0.02</v>
      </c>
      <c r="AH196" s="186"/>
      <c r="AI196" s="186"/>
      <c r="AJ196" s="186"/>
      <c r="AK196" s="186"/>
      <c r="AL196" s="186"/>
      <c r="AM196" s="186"/>
      <c r="AN196" s="186"/>
      <c r="AO196" s="186"/>
      <c r="AP196" s="186"/>
      <c r="AQ196" s="186"/>
      <c r="AR196" s="186"/>
      <c r="AS196" s="186"/>
      <c r="AT196" s="186"/>
      <c r="AU196" s="186"/>
      <c r="AV196" s="186"/>
      <c r="AW196" s="186"/>
      <c r="AX196" s="186"/>
      <c r="AY196" s="158"/>
    </row>
    <row r="197" spans="1:51" ht="32.25" x14ac:dyDescent="0.3">
      <c r="A197" s="189">
        <v>8</v>
      </c>
      <c r="B197" s="187"/>
      <c r="C197" s="187"/>
      <c r="D197" s="187"/>
      <c r="E197" s="187"/>
      <c r="F197" s="187"/>
      <c r="G197" s="187"/>
      <c r="H197" s="187"/>
      <c r="I197" s="187"/>
      <c r="J197" s="187"/>
      <c r="K197" s="187"/>
      <c r="L197" s="187"/>
      <c r="M197" s="187"/>
      <c r="N197" s="143" t="s">
        <v>82</v>
      </c>
      <c r="O197" s="190"/>
      <c r="P197" s="190"/>
      <c r="Q197" s="190"/>
      <c r="R197" s="168" t="s">
        <v>78</v>
      </c>
      <c r="S197" s="168"/>
      <c r="T197" s="169"/>
      <c r="U197" s="169"/>
      <c r="V197" s="169"/>
      <c r="W197" s="169"/>
      <c r="X197" s="169"/>
      <c r="Y197" s="190"/>
      <c r="Z197" s="190"/>
      <c r="AA197" s="190"/>
      <c r="AB197" s="190"/>
      <c r="AC197" s="190"/>
      <c r="AD197" s="190"/>
      <c r="AE197" s="190"/>
      <c r="AF197" s="148">
        <f>AF198+AF202+AF205</f>
        <v>33200993.829999998</v>
      </c>
      <c r="AG197" s="148">
        <f>AG198+AG202+AG205</f>
        <v>33203993.829999998</v>
      </c>
      <c r="AH197" s="148">
        <f t="shared" ref="AH197:AX197" si="48">AH198+AH205</f>
        <v>0</v>
      </c>
      <c r="AI197" s="148">
        <f t="shared" si="48"/>
        <v>0</v>
      </c>
      <c r="AJ197" s="148">
        <f t="shared" si="48"/>
        <v>0</v>
      </c>
      <c r="AK197" s="148">
        <f t="shared" si="48"/>
        <v>0</v>
      </c>
      <c r="AL197" s="148">
        <f t="shared" si="48"/>
        <v>0</v>
      </c>
      <c r="AM197" s="148">
        <f t="shared" si="48"/>
        <v>0</v>
      </c>
      <c r="AN197" s="148">
        <f t="shared" si="48"/>
        <v>0</v>
      </c>
      <c r="AO197" s="148">
        <f t="shared" si="48"/>
        <v>0</v>
      </c>
      <c r="AP197" s="148">
        <f t="shared" si="48"/>
        <v>0</v>
      </c>
      <c r="AQ197" s="148">
        <f t="shared" si="48"/>
        <v>0</v>
      </c>
      <c r="AR197" s="148">
        <f t="shared" si="48"/>
        <v>0</v>
      </c>
      <c r="AS197" s="148">
        <f t="shared" si="48"/>
        <v>0</v>
      </c>
      <c r="AT197" s="148">
        <f t="shared" si="48"/>
        <v>0</v>
      </c>
      <c r="AU197" s="148">
        <f t="shared" si="48"/>
        <v>0</v>
      </c>
      <c r="AV197" s="148">
        <f t="shared" si="48"/>
        <v>0</v>
      </c>
      <c r="AW197" s="148">
        <f t="shared" si="48"/>
        <v>0</v>
      </c>
      <c r="AX197" s="148">
        <f t="shared" si="48"/>
        <v>0</v>
      </c>
      <c r="AY197" s="148">
        <f t="shared" si="46"/>
        <v>100.00903587409269</v>
      </c>
    </row>
    <row r="198" spans="1:51" ht="32.25" x14ac:dyDescent="0.3">
      <c r="A198" s="186"/>
      <c r="B198" s="187"/>
      <c r="C198" s="187"/>
      <c r="D198" s="187"/>
      <c r="E198" s="187"/>
      <c r="F198" s="187"/>
      <c r="G198" s="187"/>
      <c r="H198" s="187"/>
      <c r="I198" s="187"/>
      <c r="J198" s="187"/>
      <c r="K198" s="187"/>
      <c r="L198" s="187"/>
      <c r="M198" s="187"/>
      <c r="N198" s="152" t="s">
        <v>624</v>
      </c>
      <c r="O198" s="188"/>
      <c r="P198" s="188"/>
      <c r="Q198" s="188"/>
      <c r="R198" s="154">
        <v>503</v>
      </c>
      <c r="S198" s="154"/>
      <c r="T198" s="155" t="s">
        <v>75</v>
      </c>
      <c r="U198" s="191" t="s">
        <v>4</v>
      </c>
      <c r="V198" s="191" t="s">
        <v>1</v>
      </c>
      <c r="W198" s="191"/>
      <c r="X198" s="191" t="s">
        <v>5</v>
      </c>
      <c r="Y198" s="188"/>
      <c r="Z198" s="188"/>
      <c r="AA198" s="188"/>
      <c r="AB198" s="188"/>
      <c r="AC198" s="188"/>
      <c r="AD198" s="188"/>
      <c r="AE198" s="188"/>
      <c r="AF198" s="158">
        <f t="shared" ref="AF198:AG200" si="49">AF199</f>
        <v>120000</v>
      </c>
      <c r="AG198" s="158">
        <f t="shared" si="49"/>
        <v>120000</v>
      </c>
      <c r="AH198" s="158"/>
      <c r="AI198" s="158"/>
      <c r="AJ198" s="158"/>
      <c r="AK198" s="158"/>
      <c r="AL198" s="158"/>
      <c r="AM198" s="158"/>
      <c r="AN198" s="158"/>
      <c r="AO198" s="158"/>
      <c r="AP198" s="158"/>
      <c r="AQ198" s="158"/>
      <c r="AR198" s="158"/>
      <c r="AS198" s="158"/>
      <c r="AT198" s="158"/>
      <c r="AU198" s="158"/>
      <c r="AV198" s="158"/>
      <c r="AW198" s="158"/>
      <c r="AX198" s="158"/>
      <c r="AY198" s="158">
        <f t="shared" si="46"/>
        <v>100</v>
      </c>
    </row>
    <row r="199" spans="1:51" x14ac:dyDescent="0.3">
      <c r="A199" s="186"/>
      <c r="B199" s="187"/>
      <c r="C199" s="187"/>
      <c r="D199" s="187"/>
      <c r="E199" s="187"/>
      <c r="F199" s="187"/>
      <c r="G199" s="187"/>
      <c r="H199" s="187"/>
      <c r="I199" s="187"/>
      <c r="J199" s="187"/>
      <c r="K199" s="187"/>
      <c r="L199" s="187"/>
      <c r="M199" s="187"/>
      <c r="N199" s="60" t="s">
        <v>967</v>
      </c>
      <c r="O199" s="188"/>
      <c r="P199" s="188"/>
      <c r="Q199" s="188"/>
      <c r="R199" s="154">
        <v>503</v>
      </c>
      <c r="S199" s="154"/>
      <c r="T199" s="155" t="s">
        <v>956</v>
      </c>
      <c r="U199" s="191" t="s">
        <v>4</v>
      </c>
      <c r="V199" s="191" t="s">
        <v>1</v>
      </c>
      <c r="W199" s="191"/>
      <c r="X199" s="191" t="s">
        <v>68</v>
      </c>
      <c r="Y199" s="188"/>
      <c r="Z199" s="188"/>
      <c r="AA199" s="188"/>
      <c r="AB199" s="188"/>
      <c r="AC199" s="188"/>
      <c r="AD199" s="188"/>
      <c r="AE199" s="188"/>
      <c r="AF199" s="158">
        <f t="shared" si="49"/>
        <v>120000</v>
      </c>
      <c r="AG199" s="158">
        <f t="shared" si="49"/>
        <v>120000</v>
      </c>
      <c r="AH199" s="158"/>
      <c r="AI199" s="158"/>
      <c r="AJ199" s="158"/>
      <c r="AK199" s="158"/>
      <c r="AL199" s="158"/>
      <c r="AM199" s="158"/>
      <c r="AN199" s="158"/>
      <c r="AO199" s="158"/>
      <c r="AP199" s="158"/>
      <c r="AQ199" s="158"/>
      <c r="AR199" s="158"/>
      <c r="AS199" s="158"/>
      <c r="AT199" s="158"/>
      <c r="AU199" s="158"/>
      <c r="AV199" s="158"/>
      <c r="AW199" s="158"/>
      <c r="AX199" s="158"/>
      <c r="AY199" s="158">
        <f t="shared" si="46"/>
        <v>100</v>
      </c>
    </row>
    <row r="200" spans="1:51" x14ac:dyDescent="0.3">
      <c r="A200" s="186"/>
      <c r="B200" s="187"/>
      <c r="C200" s="187"/>
      <c r="D200" s="187"/>
      <c r="E200" s="187"/>
      <c r="F200" s="187"/>
      <c r="G200" s="187"/>
      <c r="H200" s="187"/>
      <c r="I200" s="187"/>
      <c r="J200" s="187"/>
      <c r="K200" s="187"/>
      <c r="L200" s="187"/>
      <c r="M200" s="187"/>
      <c r="N200" s="60" t="s">
        <v>968</v>
      </c>
      <c r="O200" s="188"/>
      <c r="P200" s="188"/>
      <c r="Q200" s="188"/>
      <c r="R200" s="154">
        <v>503</v>
      </c>
      <c r="S200" s="154"/>
      <c r="T200" s="155" t="s">
        <v>955</v>
      </c>
      <c r="U200" s="191" t="s">
        <v>4</v>
      </c>
      <c r="V200" s="191" t="s">
        <v>1</v>
      </c>
      <c r="W200" s="191"/>
      <c r="X200" s="191" t="s">
        <v>68</v>
      </c>
      <c r="Y200" s="188"/>
      <c r="Z200" s="188"/>
      <c r="AA200" s="188"/>
      <c r="AB200" s="188"/>
      <c r="AC200" s="188"/>
      <c r="AD200" s="188"/>
      <c r="AE200" s="188"/>
      <c r="AF200" s="158">
        <f t="shared" si="49"/>
        <v>120000</v>
      </c>
      <c r="AG200" s="158">
        <f t="shared" si="49"/>
        <v>120000</v>
      </c>
      <c r="AH200" s="158"/>
      <c r="AI200" s="158"/>
      <c r="AJ200" s="158"/>
      <c r="AK200" s="158"/>
      <c r="AL200" s="158"/>
      <c r="AM200" s="158"/>
      <c r="AN200" s="158"/>
      <c r="AO200" s="158"/>
      <c r="AP200" s="158"/>
      <c r="AQ200" s="158"/>
      <c r="AR200" s="158"/>
      <c r="AS200" s="158"/>
      <c r="AT200" s="158"/>
      <c r="AU200" s="158"/>
      <c r="AV200" s="158"/>
      <c r="AW200" s="158"/>
      <c r="AX200" s="158"/>
      <c r="AY200" s="158">
        <f t="shared" si="46"/>
        <v>100</v>
      </c>
    </row>
    <row r="201" spans="1:51" ht="31.5" x14ac:dyDescent="0.3">
      <c r="A201" s="186"/>
      <c r="B201" s="187"/>
      <c r="C201" s="187"/>
      <c r="D201" s="187"/>
      <c r="E201" s="187"/>
      <c r="F201" s="187"/>
      <c r="G201" s="187"/>
      <c r="H201" s="187"/>
      <c r="I201" s="187"/>
      <c r="J201" s="187"/>
      <c r="K201" s="187"/>
      <c r="L201" s="187"/>
      <c r="M201" s="187"/>
      <c r="N201" s="60" t="s">
        <v>969</v>
      </c>
      <c r="O201" s="188"/>
      <c r="P201" s="188"/>
      <c r="Q201" s="188"/>
      <c r="R201" s="154">
        <v>503</v>
      </c>
      <c r="S201" s="154"/>
      <c r="T201" s="155" t="s">
        <v>954</v>
      </c>
      <c r="U201" s="191" t="s">
        <v>2</v>
      </c>
      <c r="V201" s="191" t="s">
        <v>1</v>
      </c>
      <c r="W201" s="191"/>
      <c r="X201" s="191" t="s">
        <v>68</v>
      </c>
      <c r="Y201" s="188"/>
      <c r="Z201" s="188"/>
      <c r="AA201" s="188"/>
      <c r="AB201" s="188"/>
      <c r="AC201" s="188"/>
      <c r="AD201" s="188"/>
      <c r="AE201" s="188"/>
      <c r="AF201" s="158">
        <v>120000</v>
      </c>
      <c r="AG201" s="158">
        <v>120000</v>
      </c>
      <c r="AH201" s="158"/>
      <c r="AI201" s="158"/>
      <c r="AJ201" s="158"/>
      <c r="AK201" s="158"/>
      <c r="AL201" s="158"/>
      <c r="AM201" s="158"/>
      <c r="AN201" s="158"/>
      <c r="AO201" s="158"/>
      <c r="AP201" s="158"/>
      <c r="AQ201" s="158"/>
      <c r="AR201" s="158"/>
      <c r="AS201" s="158"/>
      <c r="AT201" s="158"/>
      <c r="AU201" s="158"/>
      <c r="AV201" s="158"/>
      <c r="AW201" s="158"/>
      <c r="AX201" s="158"/>
      <c r="AY201" s="158">
        <f t="shared" si="46"/>
        <v>100</v>
      </c>
    </row>
    <row r="202" spans="1:51" x14ac:dyDescent="0.3">
      <c r="A202" s="186"/>
      <c r="B202" s="187"/>
      <c r="C202" s="187"/>
      <c r="D202" s="187"/>
      <c r="E202" s="187"/>
      <c r="F202" s="187"/>
      <c r="G202" s="187"/>
      <c r="H202" s="187"/>
      <c r="I202" s="187"/>
      <c r="J202" s="187"/>
      <c r="K202" s="187"/>
      <c r="L202" s="187"/>
      <c r="M202" s="187"/>
      <c r="N202" s="60" t="s">
        <v>972</v>
      </c>
      <c r="O202" s="188"/>
      <c r="P202" s="188"/>
      <c r="Q202" s="188"/>
      <c r="R202" s="154">
        <v>503</v>
      </c>
      <c r="S202" s="154"/>
      <c r="T202" s="155" t="s">
        <v>961</v>
      </c>
      <c r="U202" s="191" t="s">
        <v>4</v>
      </c>
      <c r="V202" s="191" t="s">
        <v>1</v>
      </c>
      <c r="W202" s="191"/>
      <c r="X202" s="191" t="s">
        <v>5</v>
      </c>
      <c r="Y202" s="188"/>
      <c r="Z202" s="188"/>
      <c r="AA202" s="188"/>
      <c r="AB202" s="188"/>
      <c r="AC202" s="188"/>
      <c r="AD202" s="188"/>
      <c r="AE202" s="188"/>
      <c r="AF202" s="158">
        <f>AF203</f>
        <v>60000</v>
      </c>
      <c r="AG202" s="158">
        <f>AG203</f>
        <v>63000</v>
      </c>
      <c r="AH202" s="158"/>
      <c r="AI202" s="158"/>
      <c r="AJ202" s="158"/>
      <c r="AK202" s="158"/>
      <c r="AL202" s="158"/>
      <c r="AM202" s="158"/>
      <c r="AN202" s="158"/>
      <c r="AO202" s="158"/>
      <c r="AP202" s="158"/>
      <c r="AQ202" s="158"/>
      <c r="AR202" s="158"/>
      <c r="AS202" s="158"/>
      <c r="AT202" s="158"/>
      <c r="AU202" s="158"/>
      <c r="AV202" s="158"/>
      <c r="AW202" s="158"/>
      <c r="AX202" s="158"/>
      <c r="AY202" s="158">
        <f t="shared" si="46"/>
        <v>105</v>
      </c>
    </row>
    <row r="203" spans="1:51" x14ac:dyDescent="0.3">
      <c r="A203" s="186"/>
      <c r="B203" s="187"/>
      <c r="C203" s="187"/>
      <c r="D203" s="187"/>
      <c r="E203" s="187"/>
      <c r="F203" s="187"/>
      <c r="G203" s="187"/>
      <c r="H203" s="187"/>
      <c r="I203" s="187"/>
      <c r="J203" s="187"/>
      <c r="K203" s="187"/>
      <c r="L203" s="187"/>
      <c r="M203" s="187"/>
      <c r="N203" s="60" t="s">
        <v>1011</v>
      </c>
      <c r="O203" s="188"/>
      <c r="P203" s="188"/>
      <c r="Q203" s="188"/>
      <c r="R203" s="154">
        <v>503</v>
      </c>
      <c r="S203" s="154"/>
      <c r="T203" s="155" t="s">
        <v>1014</v>
      </c>
      <c r="U203" s="191" t="s">
        <v>4</v>
      </c>
      <c r="V203" s="191" t="s">
        <v>1</v>
      </c>
      <c r="W203" s="191"/>
      <c r="X203" s="191" t="s">
        <v>636</v>
      </c>
      <c r="Y203" s="188"/>
      <c r="Z203" s="188"/>
      <c r="AA203" s="188"/>
      <c r="AB203" s="188"/>
      <c r="AC203" s="188"/>
      <c r="AD203" s="188"/>
      <c r="AE203" s="188"/>
      <c r="AF203" s="158">
        <f>AF204</f>
        <v>60000</v>
      </c>
      <c r="AG203" s="158">
        <f>AG204</f>
        <v>63000</v>
      </c>
      <c r="AH203" s="158"/>
      <c r="AI203" s="158"/>
      <c r="AJ203" s="158"/>
      <c r="AK203" s="158"/>
      <c r="AL203" s="158"/>
      <c r="AM203" s="158"/>
      <c r="AN203" s="158"/>
      <c r="AO203" s="158"/>
      <c r="AP203" s="158"/>
      <c r="AQ203" s="158"/>
      <c r="AR203" s="158"/>
      <c r="AS203" s="158"/>
      <c r="AT203" s="158"/>
      <c r="AU203" s="158"/>
      <c r="AV203" s="158"/>
      <c r="AW203" s="158"/>
      <c r="AX203" s="158"/>
      <c r="AY203" s="158">
        <f t="shared" si="46"/>
        <v>105</v>
      </c>
    </row>
    <row r="204" spans="1:51" x14ac:dyDescent="0.3">
      <c r="A204" s="186"/>
      <c r="B204" s="187"/>
      <c r="C204" s="187"/>
      <c r="D204" s="187"/>
      <c r="E204" s="187"/>
      <c r="F204" s="187"/>
      <c r="G204" s="187"/>
      <c r="H204" s="187"/>
      <c r="I204" s="187"/>
      <c r="J204" s="187"/>
      <c r="K204" s="187"/>
      <c r="L204" s="187"/>
      <c r="M204" s="187"/>
      <c r="N204" s="60" t="s">
        <v>1013</v>
      </c>
      <c r="O204" s="188"/>
      <c r="P204" s="188"/>
      <c r="Q204" s="188"/>
      <c r="R204" s="154">
        <v>503</v>
      </c>
      <c r="S204" s="154"/>
      <c r="T204" s="155" t="s">
        <v>1014</v>
      </c>
      <c r="U204" s="191" t="s">
        <v>2</v>
      </c>
      <c r="V204" s="191" t="s">
        <v>1</v>
      </c>
      <c r="W204" s="191"/>
      <c r="X204" s="191" t="s">
        <v>68</v>
      </c>
      <c r="Y204" s="188"/>
      <c r="Z204" s="188"/>
      <c r="AA204" s="188"/>
      <c r="AB204" s="188"/>
      <c r="AC204" s="188"/>
      <c r="AD204" s="188"/>
      <c r="AE204" s="188"/>
      <c r="AF204" s="158">
        <v>60000</v>
      </c>
      <c r="AG204" s="158">
        <v>63000</v>
      </c>
      <c r="AH204" s="158"/>
      <c r="AI204" s="158"/>
      <c r="AJ204" s="158"/>
      <c r="AK204" s="158"/>
      <c r="AL204" s="158"/>
      <c r="AM204" s="158"/>
      <c r="AN204" s="158"/>
      <c r="AO204" s="158"/>
      <c r="AP204" s="158"/>
      <c r="AQ204" s="158"/>
      <c r="AR204" s="158"/>
      <c r="AS204" s="158"/>
      <c r="AT204" s="158"/>
      <c r="AU204" s="158"/>
      <c r="AV204" s="158"/>
      <c r="AW204" s="158"/>
      <c r="AX204" s="158"/>
      <c r="AY204" s="158">
        <f t="shared" si="46"/>
        <v>105</v>
      </c>
    </row>
    <row r="205" spans="1:51" x14ac:dyDescent="0.3">
      <c r="A205" s="187"/>
      <c r="B205" s="187"/>
      <c r="C205" s="187"/>
      <c r="D205" s="187"/>
      <c r="E205" s="187"/>
      <c r="F205" s="187"/>
      <c r="G205" s="187"/>
      <c r="H205" s="187"/>
      <c r="I205" s="187"/>
      <c r="J205" s="187"/>
      <c r="K205" s="187"/>
      <c r="L205" s="187"/>
      <c r="M205" s="187"/>
      <c r="N205" s="152" t="s">
        <v>47</v>
      </c>
      <c r="O205" s="188"/>
      <c r="P205" s="188"/>
      <c r="Q205" s="188"/>
      <c r="R205" s="154" t="s">
        <v>78</v>
      </c>
      <c r="S205" s="154"/>
      <c r="T205" s="155" t="s">
        <v>46</v>
      </c>
      <c r="U205" s="156" t="s">
        <v>4</v>
      </c>
      <c r="V205" s="157" t="s">
        <v>1</v>
      </c>
      <c r="W205" s="157"/>
      <c r="X205" s="154" t="s">
        <v>5</v>
      </c>
      <c r="Y205" s="188"/>
      <c r="Z205" s="188"/>
      <c r="AA205" s="188"/>
      <c r="AB205" s="188"/>
      <c r="AC205" s="188"/>
      <c r="AD205" s="188"/>
      <c r="AE205" s="188"/>
      <c r="AF205" s="158">
        <f>AF206</f>
        <v>33020993.829999998</v>
      </c>
      <c r="AG205" s="158">
        <f t="shared" ref="AG205" si="50">AG206</f>
        <v>33020993.829999998</v>
      </c>
      <c r="AH205" s="188"/>
      <c r="AI205" s="188"/>
      <c r="AJ205" s="188"/>
      <c r="AK205" s="188"/>
      <c r="AL205" s="188"/>
      <c r="AM205" s="188"/>
      <c r="AN205" s="188"/>
      <c r="AO205" s="188"/>
      <c r="AP205" s="188"/>
      <c r="AQ205" s="188"/>
      <c r="AR205" s="188"/>
      <c r="AS205" s="188"/>
      <c r="AT205" s="188"/>
      <c r="AU205" s="188"/>
      <c r="AV205" s="188"/>
      <c r="AW205" s="188"/>
      <c r="AX205" s="188"/>
      <c r="AY205" s="158">
        <f t="shared" si="46"/>
        <v>100</v>
      </c>
    </row>
    <row r="206" spans="1:51" ht="32.25" x14ac:dyDescent="0.3">
      <c r="A206" s="187"/>
      <c r="B206" s="187"/>
      <c r="C206" s="187"/>
      <c r="D206" s="187"/>
      <c r="E206" s="187"/>
      <c r="F206" s="187"/>
      <c r="G206" s="187"/>
      <c r="H206" s="187"/>
      <c r="I206" s="187"/>
      <c r="J206" s="187"/>
      <c r="K206" s="187"/>
      <c r="L206" s="187"/>
      <c r="M206" s="187"/>
      <c r="N206" s="152" t="s">
        <v>45</v>
      </c>
      <c r="O206" s="188"/>
      <c r="P206" s="188"/>
      <c r="Q206" s="188"/>
      <c r="R206" s="154" t="s">
        <v>78</v>
      </c>
      <c r="S206" s="154"/>
      <c r="T206" s="155" t="s">
        <v>44</v>
      </c>
      <c r="U206" s="156" t="s">
        <v>4</v>
      </c>
      <c r="V206" s="157" t="s">
        <v>1</v>
      </c>
      <c r="W206" s="157"/>
      <c r="X206" s="154" t="s">
        <v>5</v>
      </c>
      <c r="Y206" s="188"/>
      <c r="Z206" s="188"/>
      <c r="AA206" s="188"/>
      <c r="AB206" s="188"/>
      <c r="AC206" s="188"/>
      <c r="AD206" s="188"/>
      <c r="AE206" s="188"/>
      <c r="AF206" s="158">
        <f>AF207+AF212</f>
        <v>33020993.829999998</v>
      </c>
      <c r="AG206" s="158">
        <f>AG207+AG212</f>
        <v>33020993.829999998</v>
      </c>
      <c r="AH206" s="188"/>
      <c r="AI206" s="188"/>
      <c r="AJ206" s="188"/>
      <c r="AK206" s="188"/>
      <c r="AL206" s="188"/>
      <c r="AM206" s="188"/>
      <c r="AN206" s="188"/>
      <c r="AO206" s="188"/>
      <c r="AP206" s="188"/>
      <c r="AQ206" s="188"/>
      <c r="AR206" s="188"/>
      <c r="AS206" s="188"/>
      <c r="AT206" s="188"/>
      <c r="AU206" s="188"/>
      <c r="AV206" s="188"/>
      <c r="AW206" s="188"/>
      <c r="AX206" s="188"/>
      <c r="AY206" s="158">
        <f t="shared" si="46"/>
        <v>100</v>
      </c>
    </row>
    <row r="207" spans="1:51" ht="32.25" x14ac:dyDescent="0.3">
      <c r="A207" s="187"/>
      <c r="B207" s="187"/>
      <c r="C207" s="187"/>
      <c r="D207" s="187"/>
      <c r="E207" s="187"/>
      <c r="F207" s="187"/>
      <c r="G207" s="187"/>
      <c r="H207" s="187"/>
      <c r="I207" s="187"/>
      <c r="J207" s="187"/>
      <c r="K207" s="187"/>
      <c r="L207" s="187"/>
      <c r="M207" s="187"/>
      <c r="N207" s="152" t="s">
        <v>43</v>
      </c>
      <c r="O207" s="188"/>
      <c r="P207" s="188"/>
      <c r="Q207" s="188"/>
      <c r="R207" s="154" t="s">
        <v>78</v>
      </c>
      <c r="S207" s="154"/>
      <c r="T207" s="155" t="s">
        <v>42</v>
      </c>
      <c r="U207" s="156" t="s">
        <v>4</v>
      </c>
      <c r="V207" s="157" t="s">
        <v>1</v>
      </c>
      <c r="W207" s="157"/>
      <c r="X207" s="154" t="s">
        <v>636</v>
      </c>
      <c r="Y207" s="188"/>
      <c r="Z207" s="188"/>
      <c r="AA207" s="188"/>
      <c r="AB207" s="188"/>
      <c r="AC207" s="188"/>
      <c r="AD207" s="188"/>
      <c r="AE207" s="188"/>
      <c r="AF207" s="158">
        <f>AF208+AF210</f>
        <v>31157594.829999998</v>
      </c>
      <c r="AG207" s="158">
        <f>AG208+AG210</f>
        <v>31157594.829999998</v>
      </c>
      <c r="AH207" s="188"/>
      <c r="AI207" s="188"/>
      <c r="AJ207" s="188"/>
      <c r="AK207" s="188"/>
      <c r="AL207" s="188"/>
      <c r="AM207" s="188"/>
      <c r="AN207" s="188"/>
      <c r="AO207" s="188"/>
      <c r="AP207" s="188"/>
      <c r="AQ207" s="188"/>
      <c r="AR207" s="188"/>
      <c r="AS207" s="188"/>
      <c r="AT207" s="188"/>
      <c r="AU207" s="188"/>
      <c r="AV207" s="188"/>
      <c r="AW207" s="188"/>
      <c r="AX207" s="188"/>
      <c r="AY207" s="158">
        <f t="shared" si="46"/>
        <v>100</v>
      </c>
    </row>
    <row r="208" spans="1:51" x14ac:dyDescent="0.3">
      <c r="A208" s="186"/>
      <c r="B208" s="187"/>
      <c r="C208" s="187"/>
      <c r="D208" s="187"/>
      <c r="E208" s="187"/>
      <c r="F208" s="187"/>
      <c r="G208" s="187"/>
      <c r="H208" s="187"/>
      <c r="I208" s="187"/>
      <c r="J208" s="187"/>
      <c r="K208" s="187"/>
      <c r="L208" s="187"/>
      <c r="M208" s="187"/>
      <c r="N208" s="152" t="s">
        <v>714</v>
      </c>
      <c r="O208" s="188"/>
      <c r="P208" s="188"/>
      <c r="Q208" s="188"/>
      <c r="R208" s="154" t="s">
        <v>78</v>
      </c>
      <c r="S208" s="154"/>
      <c r="T208" s="155" t="s">
        <v>81</v>
      </c>
      <c r="U208" s="156" t="s">
        <v>4</v>
      </c>
      <c r="V208" s="157" t="s">
        <v>1</v>
      </c>
      <c r="W208" s="157"/>
      <c r="X208" s="154" t="s">
        <v>636</v>
      </c>
      <c r="Y208" s="188"/>
      <c r="Z208" s="188"/>
      <c r="AA208" s="188"/>
      <c r="AB208" s="188"/>
      <c r="AC208" s="188"/>
      <c r="AD208" s="188"/>
      <c r="AE208" s="188"/>
      <c r="AF208" s="158">
        <f>AF209</f>
        <v>150778.82999999999</v>
      </c>
      <c r="AG208" s="158">
        <f>AG209</f>
        <v>150778.82999999999</v>
      </c>
      <c r="AH208" s="186"/>
      <c r="AI208" s="186"/>
      <c r="AJ208" s="186"/>
      <c r="AK208" s="186"/>
      <c r="AL208" s="186"/>
      <c r="AM208" s="186"/>
      <c r="AN208" s="186"/>
      <c r="AO208" s="186"/>
      <c r="AP208" s="186"/>
      <c r="AQ208" s="186"/>
      <c r="AR208" s="186"/>
      <c r="AS208" s="186"/>
      <c r="AT208" s="186"/>
      <c r="AU208" s="186"/>
      <c r="AV208" s="186"/>
      <c r="AW208" s="186"/>
      <c r="AX208" s="186"/>
      <c r="AY208" s="158">
        <f t="shared" si="46"/>
        <v>100</v>
      </c>
    </row>
    <row r="209" spans="1:51" x14ac:dyDescent="0.3">
      <c r="A209" s="186"/>
      <c r="B209" s="187"/>
      <c r="C209" s="187"/>
      <c r="D209" s="187"/>
      <c r="E209" s="187"/>
      <c r="F209" s="187"/>
      <c r="G209" s="187"/>
      <c r="H209" s="187"/>
      <c r="I209" s="187"/>
      <c r="J209" s="187"/>
      <c r="K209" s="187"/>
      <c r="L209" s="187"/>
      <c r="M209" s="187"/>
      <c r="N209" s="152" t="s">
        <v>715</v>
      </c>
      <c r="O209" s="188"/>
      <c r="P209" s="188"/>
      <c r="Q209" s="188"/>
      <c r="R209" s="154" t="s">
        <v>78</v>
      </c>
      <c r="S209" s="154"/>
      <c r="T209" s="155" t="s">
        <v>81</v>
      </c>
      <c r="U209" s="156" t="s">
        <v>2</v>
      </c>
      <c r="V209" s="157" t="s">
        <v>1</v>
      </c>
      <c r="W209" s="157"/>
      <c r="X209" s="154" t="s">
        <v>636</v>
      </c>
      <c r="Y209" s="188"/>
      <c r="Z209" s="188"/>
      <c r="AA209" s="188"/>
      <c r="AB209" s="188"/>
      <c r="AC209" s="188"/>
      <c r="AD209" s="188"/>
      <c r="AE209" s="188"/>
      <c r="AF209" s="158">
        <v>150778.82999999999</v>
      </c>
      <c r="AG209" s="158">
        <v>150778.82999999999</v>
      </c>
      <c r="AH209" s="186"/>
      <c r="AI209" s="186"/>
      <c r="AJ209" s="186"/>
      <c r="AK209" s="186"/>
      <c r="AL209" s="186"/>
      <c r="AM209" s="186"/>
      <c r="AN209" s="186"/>
      <c r="AO209" s="186"/>
      <c r="AP209" s="186"/>
      <c r="AQ209" s="186"/>
      <c r="AR209" s="186"/>
      <c r="AS209" s="186"/>
      <c r="AT209" s="186"/>
      <c r="AU209" s="186"/>
      <c r="AV209" s="186"/>
      <c r="AW209" s="186"/>
      <c r="AX209" s="186"/>
      <c r="AY209" s="158">
        <f t="shared" si="46"/>
        <v>100</v>
      </c>
    </row>
    <row r="210" spans="1:51" x14ac:dyDescent="0.3">
      <c r="A210" s="186"/>
      <c r="B210" s="187"/>
      <c r="C210" s="187"/>
      <c r="D210" s="187"/>
      <c r="E210" s="187"/>
      <c r="F210" s="187"/>
      <c r="G210" s="187"/>
      <c r="H210" s="187"/>
      <c r="I210" s="187"/>
      <c r="J210" s="187"/>
      <c r="K210" s="187"/>
      <c r="L210" s="187"/>
      <c r="M210" s="187"/>
      <c r="N210" s="152" t="s">
        <v>41</v>
      </c>
      <c r="O210" s="188"/>
      <c r="P210" s="188"/>
      <c r="Q210" s="188"/>
      <c r="R210" s="154" t="s">
        <v>78</v>
      </c>
      <c r="S210" s="154"/>
      <c r="T210" s="155" t="s">
        <v>39</v>
      </c>
      <c r="U210" s="156" t="s">
        <v>4</v>
      </c>
      <c r="V210" s="157" t="s">
        <v>1</v>
      </c>
      <c r="W210" s="157"/>
      <c r="X210" s="154" t="s">
        <v>636</v>
      </c>
      <c r="Y210" s="188"/>
      <c r="Z210" s="188"/>
      <c r="AA210" s="188"/>
      <c r="AB210" s="188"/>
      <c r="AC210" s="188"/>
      <c r="AD210" s="188"/>
      <c r="AE210" s="188"/>
      <c r="AF210" s="158">
        <f>AF211</f>
        <v>31006816</v>
      </c>
      <c r="AG210" s="158">
        <f>AG211</f>
        <v>31006816</v>
      </c>
      <c r="AH210" s="186"/>
      <c r="AI210" s="186"/>
      <c r="AJ210" s="186"/>
      <c r="AK210" s="186"/>
      <c r="AL210" s="186"/>
      <c r="AM210" s="186"/>
      <c r="AN210" s="186"/>
      <c r="AO210" s="186"/>
      <c r="AP210" s="186"/>
      <c r="AQ210" s="186"/>
      <c r="AR210" s="186"/>
      <c r="AS210" s="186"/>
      <c r="AT210" s="186"/>
      <c r="AU210" s="186"/>
      <c r="AV210" s="186"/>
      <c r="AW210" s="186"/>
      <c r="AX210" s="186"/>
      <c r="AY210" s="158">
        <f t="shared" si="46"/>
        <v>100</v>
      </c>
    </row>
    <row r="211" spans="1:51" x14ac:dyDescent="0.3">
      <c r="A211" s="186"/>
      <c r="B211" s="187"/>
      <c r="C211" s="187"/>
      <c r="D211" s="187"/>
      <c r="E211" s="187"/>
      <c r="F211" s="187"/>
      <c r="G211" s="187"/>
      <c r="H211" s="187"/>
      <c r="I211" s="187"/>
      <c r="J211" s="187"/>
      <c r="K211" s="187"/>
      <c r="L211" s="187"/>
      <c r="M211" s="187"/>
      <c r="N211" s="152" t="s">
        <v>40</v>
      </c>
      <c r="O211" s="188"/>
      <c r="P211" s="188"/>
      <c r="Q211" s="188"/>
      <c r="R211" s="154" t="s">
        <v>78</v>
      </c>
      <c r="S211" s="154"/>
      <c r="T211" s="155" t="s">
        <v>39</v>
      </c>
      <c r="U211" s="156" t="s">
        <v>2</v>
      </c>
      <c r="V211" s="157" t="s">
        <v>1</v>
      </c>
      <c r="W211" s="157"/>
      <c r="X211" s="154" t="s">
        <v>636</v>
      </c>
      <c r="Y211" s="188"/>
      <c r="Z211" s="188"/>
      <c r="AA211" s="188"/>
      <c r="AB211" s="188"/>
      <c r="AC211" s="188"/>
      <c r="AD211" s="188"/>
      <c r="AE211" s="188"/>
      <c r="AF211" s="158">
        <v>31006816</v>
      </c>
      <c r="AG211" s="158">
        <v>31006816</v>
      </c>
      <c r="AH211" s="186"/>
      <c r="AI211" s="186"/>
      <c r="AJ211" s="186"/>
      <c r="AK211" s="186"/>
      <c r="AL211" s="186"/>
      <c r="AM211" s="186"/>
      <c r="AN211" s="186"/>
      <c r="AO211" s="186"/>
      <c r="AP211" s="186"/>
      <c r="AQ211" s="186"/>
      <c r="AR211" s="186"/>
      <c r="AS211" s="186"/>
      <c r="AT211" s="186"/>
      <c r="AU211" s="186"/>
      <c r="AV211" s="186"/>
      <c r="AW211" s="186"/>
      <c r="AX211" s="186"/>
      <c r="AY211" s="158">
        <f t="shared" si="46"/>
        <v>100</v>
      </c>
    </row>
    <row r="212" spans="1:51" x14ac:dyDescent="0.3">
      <c r="A212" s="186"/>
      <c r="B212" s="187"/>
      <c r="C212" s="187"/>
      <c r="D212" s="187"/>
      <c r="E212" s="187"/>
      <c r="F212" s="187"/>
      <c r="G212" s="187"/>
      <c r="H212" s="187"/>
      <c r="I212" s="187"/>
      <c r="J212" s="187"/>
      <c r="K212" s="187"/>
      <c r="L212" s="187"/>
      <c r="M212" s="187"/>
      <c r="N212" s="152" t="s">
        <v>54</v>
      </c>
      <c r="O212" s="188"/>
      <c r="P212" s="188"/>
      <c r="Q212" s="188"/>
      <c r="R212" s="154" t="s">
        <v>78</v>
      </c>
      <c r="S212" s="154"/>
      <c r="T212" s="155" t="s">
        <v>53</v>
      </c>
      <c r="U212" s="156" t="s">
        <v>4</v>
      </c>
      <c r="V212" s="157" t="s">
        <v>1</v>
      </c>
      <c r="W212" s="157"/>
      <c r="X212" s="154" t="s">
        <v>636</v>
      </c>
      <c r="Y212" s="188"/>
      <c r="Z212" s="188"/>
      <c r="AA212" s="188"/>
      <c r="AB212" s="188"/>
      <c r="AC212" s="188"/>
      <c r="AD212" s="188"/>
      <c r="AE212" s="188"/>
      <c r="AF212" s="158">
        <f>AF213+AF215</f>
        <v>1863399</v>
      </c>
      <c r="AG212" s="158">
        <f>AG213+AG215</f>
        <v>1863399</v>
      </c>
      <c r="AH212" s="186"/>
      <c r="AI212" s="186"/>
      <c r="AJ212" s="186"/>
      <c r="AK212" s="186"/>
      <c r="AL212" s="186"/>
      <c r="AM212" s="186"/>
      <c r="AN212" s="186"/>
      <c r="AO212" s="186"/>
      <c r="AP212" s="186"/>
      <c r="AQ212" s="186"/>
      <c r="AR212" s="186"/>
      <c r="AS212" s="186"/>
      <c r="AT212" s="186"/>
      <c r="AU212" s="186"/>
      <c r="AV212" s="186"/>
      <c r="AW212" s="186"/>
      <c r="AX212" s="186"/>
      <c r="AY212" s="158">
        <f t="shared" si="46"/>
        <v>100</v>
      </c>
    </row>
    <row r="213" spans="1:51" ht="48" x14ac:dyDescent="0.3">
      <c r="A213" s="186"/>
      <c r="B213" s="187"/>
      <c r="C213" s="187"/>
      <c r="D213" s="187"/>
      <c r="E213" s="187"/>
      <c r="F213" s="187"/>
      <c r="G213" s="187"/>
      <c r="H213" s="187"/>
      <c r="I213" s="187"/>
      <c r="J213" s="187"/>
      <c r="K213" s="187"/>
      <c r="L213" s="187"/>
      <c r="M213" s="187"/>
      <c r="N213" s="152" t="s">
        <v>80</v>
      </c>
      <c r="O213" s="188"/>
      <c r="P213" s="188"/>
      <c r="Q213" s="188"/>
      <c r="R213" s="154" t="s">
        <v>78</v>
      </c>
      <c r="S213" s="154"/>
      <c r="T213" s="155" t="s">
        <v>77</v>
      </c>
      <c r="U213" s="156" t="s">
        <v>4</v>
      </c>
      <c r="V213" s="157" t="s">
        <v>1</v>
      </c>
      <c r="W213" s="157"/>
      <c r="X213" s="154" t="s">
        <v>636</v>
      </c>
      <c r="Y213" s="188"/>
      <c r="Z213" s="188"/>
      <c r="AA213" s="188"/>
      <c r="AB213" s="188"/>
      <c r="AC213" s="188"/>
      <c r="AD213" s="188"/>
      <c r="AE213" s="188"/>
      <c r="AF213" s="158">
        <f t="shared" ref="AF213" si="51">AF214</f>
        <v>200000</v>
      </c>
      <c r="AG213" s="158">
        <f>AG214</f>
        <v>200000</v>
      </c>
      <c r="AH213" s="186"/>
      <c r="AI213" s="186"/>
      <c r="AJ213" s="186"/>
      <c r="AK213" s="186"/>
      <c r="AL213" s="186"/>
      <c r="AM213" s="186"/>
      <c r="AN213" s="186"/>
      <c r="AO213" s="186"/>
      <c r="AP213" s="186"/>
      <c r="AQ213" s="186"/>
      <c r="AR213" s="186"/>
      <c r="AS213" s="186"/>
      <c r="AT213" s="186"/>
      <c r="AU213" s="186"/>
      <c r="AV213" s="186"/>
      <c r="AW213" s="186"/>
      <c r="AX213" s="186"/>
      <c r="AY213" s="158">
        <f t="shared" si="46"/>
        <v>100</v>
      </c>
    </row>
    <row r="214" spans="1:51" ht="48" x14ac:dyDescent="0.3">
      <c r="A214" s="186"/>
      <c r="B214" s="187"/>
      <c r="C214" s="187"/>
      <c r="D214" s="187"/>
      <c r="E214" s="187"/>
      <c r="F214" s="187"/>
      <c r="G214" s="187"/>
      <c r="H214" s="187"/>
      <c r="I214" s="187"/>
      <c r="J214" s="187"/>
      <c r="K214" s="187"/>
      <c r="L214" s="187"/>
      <c r="M214" s="187"/>
      <c r="N214" s="152" t="s">
        <v>79</v>
      </c>
      <c r="O214" s="188"/>
      <c r="P214" s="188"/>
      <c r="Q214" s="188"/>
      <c r="R214" s="154" t="s">
        <v>78</v>
      </c>
      <c r="S214" s="154"/>
      <c r="T214" s="155" t="s">
        <v>77</v>
      </c>
      <c r="U214" s="156" t="s">
        <v>2</v>
      </c>
      <c r="V214" s="157" t="s">
        <v>1</v>
      </c>
      <c r="W214" s="157"/>
      <c r="X214" s="154" t="s">
        <v>636</v>
      </c>
      <c r="Y214" s="188"/>
      <c r="Z214" s="188"/>
      <c r="AA214" s="188"/>
      <c r="AB214" s="188"/>
      <c r="AC214" s="188"/>
      <c r="AD214" s="188"/>
      <c r="AE214" s="188"/>
      <c r="AF214" s="158">
        <v>200000</v>
      </c>
      <c r="AG214" s="158">
        <v>200000</v>
      </c>
      <c r="AH214" s="186"/>
      <c r="AI214" s="186"/>
      <c r="AJ214" s="186"/>
      <c r="AK214" s="186"/>
      <c r="AL214" s="186"/>
      <c r="AM214" s="186"/>
      <c r="AN214" s="186"/>
      <c r="AO214" s="186"/>
      <c r="AP214" s="186"/>
      <c r="AQ214" s="186"/>
      <c r="AR214" s="186"/>
      <c r="AS214" s="186"/>
      <c r="AT214" s="186"/>
      <c r="AU214" s="186"/>
      <c r="AV214" s="186"/>
      <c r="AW214" s="186"/>
      <c r="AX214" s="186"/>
      <c r="AY214" s="158">
        <f t="shared" si="46"/>
        <v>100</v>
      </c>
    </row>
    <row r="215" spans="1:51" x14ac:dyDescent="0.3">
      <c r="A215" s="151"/>
      <c r="B215" s="184" t="s">
        <v>591</v>
      </c>
      <c r="C215" s="184"/>
      <c r="D215" s="184"/>
      <c r="E215" s="184"/>
      <c r="F215" s="184"/>
      <c r="G215" s="184"/>
      <c r="H215" s="184"/>
      <c r="I215" s="184"/>
      <c r="J215" s="184"/>
      <c r="K215" s="184"/>
      <c r="L215" s="184"/>
      <c r="M215" s="184"/>
      <c r="N215" s="152" t="s">
        <v>52</v>
      </c>
      <c r="O215" s="185"/>
      <c r="P215" s="185"/>
      <c r="Q215" s="185"/>
      <c r="R215" s="154">
        <v>503</v>
      </c>
      <c r="S215" s="154"/>
      <c r="T215" s="155" t="s">
        <v>50</v>
      </c>
      <c r="U215" s="156" t="s">
        <v>4</v>
      </c>
      <c r="V215" s="157" t="s">
        <v>1</v>
      </c>
      <c r="W215" s="157"/>
      <c r="X215" s="154" t="s">
        <v>636</v>
      </c>
      <c r="Y215" s="184"/>
      <c r="Z215" s="184"/>
      <c r="AA215" s="184"/>
      <c r="AB215" s="158"/>
      <c r="AC215" s="158"/>
      <c r="AD215" s="158"/>
      <c r="AE215" s="158"/>
      <c r="AF215" s="158">
        <f>AF216</f>
        <v>1663399</v>
      </c>
      <c r="AG215" s="158">
        <f>AG216</f>
        <v>1663399</v>
      </c>
      <c r="AH215" s="160"/>
      <c r="AI215" s="160"/>
      <c r="AJ215" s="160"/>
      <c r="AK215" s="160"/>
      <c r="AL215" s="160"/>
      <c r="AM215" s="160"/>
      <c r="AN215" s="160"/>
      <c r="AO215" s="160"/>
      <c r="AP215" s="160"/>
      <c r="AQ215" s="160"/>
      <c r="AR215" s="160"/>
      <c r="AS215" s="160"/>
      <c r="AT215" s="160"/>
      <c r="AU215" s="160"/>
      <c r="AV215" s="160"/>
      <c r="AW215" s="160"/>
      <c r="AX215" s="160"/>
      <c r="AY215" s="158">
        <f t="shared" si="46"/>
        <v>100</v>
      </c>
    </row>
    <row r="216" spans="1:51" x14ac:dyDescent="0.3">
      <c r="A216" s="186"/>
      <c r="B216" s="187"/>
      <c r="C216" s="187"/>
      <c r="D216" s="187"/>
      <c r="E216" s="187"/>
      <c r="F216" s="187"/>
      <c r="G216" s="187"/>
      <c r="H216" s="187"/>
      <c r="I216" s="187"/>
      <c r="J216" s="187"/>
      <c r="K216" s="187"/>
      <c r="L216" s="187"/>
      <c r="M216" s="187"/>
      <c r="N216" s="152" t="s">
        <v>51</v>
      </c>
      <c r="O216" s="188"/>
      <c r="P216" s="188"/>
      <c r="Q216" s="188"/>
      <c r="R216" s="154">
        <v>503</v>
      </c>
      <c r="S216" s="154"/>
      <c r="T216" s="155" t="s">
        <v>50</v>
      </c>
      <c r="U216" s="156" t="s">
        <v>2</v>
      </c>
      <c r="V216" s="157" t="s">
        <v>1</v>
      </c>
      <c r="W216" s="157"/>
      <c r="X216" s="154" t="s">
        <v>636</v>
      </c>
      <c r="Y216" s="188"/>
      <c r="Z216" s="188"/>
      <c r="AA216" s="188"/>
      <c r="AB216" s="188"/>
      <c r="AC216" s="188"/>
      <c r="AD216" s="188"/>
      <c r="AE216" s="188"/>
      <c r="AF216" s="158">
        <v>1663399</v>
      </c>
      <c r="AG216" s="158">
        <v>1663399</v>
      </c>
      <c r="AH216" s="186"/>
      <c r="AI216" s="186"/>
      <c r="AJ216" s="186"/>
      <c r="AK216" s="186"/>
      <c r="AL216" s="186"/>
      <c r="AM216" s="186"/>
      <c r="AN216" s="186"/>
      <c r="AO216" s="186"/>
      <c r="AP216" s="186"/>
      <c r="AQ216" s="186"/>
      <c r="AR216" s="186"/>
      <c r="AS216" s="186"/>
      <c r="AT216" s="186"/>
      <c r="AU216" s="186"/>
      <c r="AV216" s="186"/>
      <c r="AW216" s="186"/>
      <c r="AX216" s="186"/>
      <c r="AY216" s="158">
        <f t="shared" si="46"/>
        <v>100</v>
      </c>
    </row>
    <row r="217" spans="1:51" x14ac:dyDescent="0.3">
      <c r="A217" s="189">
        <v>9</v>
      </c>
      <c r="B217" s="187"/>
      <c r="C217" s="187"/>
      <c r="D217" s="187"/>
      <c r="E217" s="187"/>
      <c r="F217" s="187"/>
      <c r="G217" s="187"/>
      <c r="H217" s="187"/>
      <c r="I217" s="187"/>
      <c r="J217" s="187"/>
      <c r="K217" s="187"/>
      <c r="L217" s="187"/>
      <c r="M217" s="187"/>
      <c r="N217" s="143" t="s">
        <v>76</v>
      </c>
      <c r="O217" s="190"/>
      <c r="P217" s="190"/>
      <c r="Q217" s="190"/>
      <c r="R217" s="168" t="s">
        <v>64</v>
      </c>
      <c r="S217" s="168"/>
      <c r="T217" s="169"/>
      <c r="U217" s="169"/>
      <c r="V217" s="169"/>
      <c r="W217" s="169"/>
      <c r="X217" s="169"/>
      <c r="Y217" s="190"/>
      <c r="Z217" s="190"/>
      <c r="AA217" s="190"/>
      <c r="AB217" s="190"/>
      <c r="AC217" s="190"/>
      <c r="AD217" s="190"/>
      <c r="AE217" s="190"/>
      <c r="AF217" s="148">
        <f>AF218+AF227</f>
        <v>612507552.63</v>
      </c>
      <c r="AG217" s="148">
        <f>AG218+AG227</f>
        <v>612360056.79999995</v>
      </c>
      <c r="AH217" s="189"/>
      <c r="AI217" s="189"/>
      <c r="AJ217" s="189"/>
      <c r="AK217" s="189"/>
      <c r="AL217" s="189"/>
      <c r="AM217" s="189"/>
      <c r="AN217" s="189"/>
      <c r="AO217" s="189"/>
      <c r="AP217" s="189"/>
      <c r="AQ217" s="189"/>
      <c r="AR217" s="189"/>
      <c r="AS217" s="189"/>
      <c r="AT217" s="189"/>
      <c r="AU217" s="189"/>
      <c r="AV217" s="189"/>
      <c r="AW217" s="189"/>
      <c r="AX217" s="189"/>
      <c r="AY217" s="148">
        <f t="shared" si="46"/>
        <v>99.97591934509758</v>
      </c>
    </row>
    <row r="218" spans="1:51" x14ac:dyDescent="0.3">
      <c r="A218" s="186"/>
      <c r="B218" s="187"/>
      <c r="C218" s="187"/>
      <c r="D218" s="187"/>
      <c r="E218" s="187"/>
      <c r="F218" s="187"/>
      <c r="G218" s="187"/>
      <c r="H218" s="187"/>
      <c r="I218" s="187"/>
      <c r="J218" s="187"/>
      <c r="K218" s="187"/>
      <c r="L218" s="187"/>
      <c r="M218" s="187"/>
      <c r="N218" s="152" t="s">
        <v>9</v>
      </c>
      <c r="O218" s="188"/>
      <c r="P218" s="188"/>
      <c r="Q218" s="188"/>
      <c r="R218" s="154" t="s">
        <v>64</v>
      </c>
      <c r="S218" s="154"/>
      <c r="T218" s="155" t="s">
        <v>8</v>
      </c>
      <c r="U218" s="156" t="s">
        <v>4</v>
      </c>
      <c r="V218" s="157" t="s">
        <v>1</v>
      </c>
      <c r="W218" s="166"/>
      <c r="X218" s="154" t="s">
        <v>5</v>
      </c>
      <c r="Y218" s="188"/>
      <c r="Z218" s="188"/>
      <c r="AA218" s="188"/>
      <c r="AB218" s="188"/>
      <c r="AC218" s="188"/>
      <c r="AD218" s="188"/>
      <c r="AE218" s="188"/>
      <c r="AF218" s="158">
        <f>AF219+AF223</f>
        <v>0</v>
      </c>
      <c r="AG218" s="158">
        <f>AG219+AG223</f>
        <v>29690.33</v>
      </c>
      <c r="AH218" s="186"/>
      <c r="AI218" s="186"/>
      <c r="AJ218" s="186"/>
      <c r="AK218" s="186"/>
      <c r="AL218" s="186"/>
      <c r="AM218" s="186"/>
      <c r="AN218" s="186"/>
      <c r="AO218" s="186"/>
      <c r="AP218" s="186"/>
      <c r="AQ218" s="186"/>
      <c r="AR218" s="186"/>
      <c r="AS218" s="186"/>
      <c r="AT218" s="186"/>
      <c r="AU218" s="186"/>
      <c r="AV218" s="186"/>
      <c r="AW218" s="186"/>
      <c r="AX218" s="186"/>
      <c r="AY218" s="158"/>
    </row>
    <row r="219" spans="1:51" ht="32.25" x14ac:dyDescent="0.3">
      <c r="A219" s="186"/>
      <c r="B219" s="187"/>
      <c r="C219" s="187"/>
      <c r="D219" s="187"/>
      <c r="E219" s="187"/>
      <c r="F219" s="187"/>
      <c r="G219" s="187"/>
      <c r="H219" s="187"/>
      <c r="I219" s="187"/>
      <c r="J219" s="187"/>
      <c r="K219" s="187"/>
      <c r="L219" s="187"/>
      <c r="M219" s="187"/>
      <c r="N219" s="183" t="s">
        <v>624</v>
      </c>
      <c r="O219" s="188"/>
      <c r="P219" s="188"/>
      <c r="Q219" s="188"/>
      <c r="R219" s="154" t="s">
        <v>64</v>
      </c>
      <c r="S219" s="154"/>
      <c r="T219" s="155" t="s">
        <v>75</v>
      </c>
      <c r="U219" s="156" t="s">
        <v>4</v>
      </c>
      <c r="V219" s="157" t="s">
        <v>1</v>
      </c>
      <c r="W219" s="157"/>
      <c r="X219" s="154">
        <v>0</v>
      </c>
      <c r="Y219" s="188"/>
      <c r="Z219" s="188"/>
      <c r="AA219" s="188"/>
      <c r="AB219" s="188"/>
      <c r="AC219" s="188"/>
      <c r="AD219" s="188"/>
      <c r="AE219" s="188"/>
      <c r="AF219" s="158">
        <f t="shared" ref="AF219:AG221" si="52">AF220</f>
        <v>0</v>
      </c>
      <c r="AG219" s="158">
        <f t="shared" si="52"/>
        <v>5500.33</v>
      </c>
      <c r="AH219" s="186"/>
      <c r="AI219" s="186"/>
      <c r="AJ219" s="186"/>
      <c r="AK219" s="186"/>
      <c r="AL219" s="186"/>
      <c r="AM219" s="186"/>
      <c r="AN219" s="186"/>
      <c r="AO219" s="186"/>
      <c r="AP219" s="186"/>
      <c r="AQ219" s="186"/>
      <c r="AR219" s="186"/>
      <c r="AS219" s="186"/>
      <c r="AT219" s="186"/>
      <c r="AU219" s="186"/>
      <c r="AV219" s="186"/>
      <c r="AW219" s="186"/>
      <c r="AX219" s="186"/>
      <c r="AY219" s="158"/>
    </row>
    <row r="220" spans="1:51" x14ac:dyDescent="0.3">
      <c r="A220" s="186"/>
      <c r="B220" s="187"/>
      <c r="C220" s="187"/>
      <c r="D220" s="187"/>
      <c r="E220" s="187"/>
      <c r="F220" s="187"/>
      <c r="G220" s="187"/>
      <c r="H220" s="187"/>
      <c r="I220" s="187"/>
      <c r="J220" s="187"/>
      <c r="K220" s="187"/>
      <c r="L220" s="187"/>
      <c r="M220" s="187"/>
      <c r="N220" s="183" t="s">
        <v>74</v>
      </c>
      <c r="O220" s="188"/>
      <c r="P220" s="188"/>
      <c r="Q220" s="188"/>
      <c r="R220" s="154" t="s">
        <v>64</v>
      </c>
      <c r="S220" s="154"/>
      <c r="T220" s="155" t="s">
        <v>71</v>
      </c>
      <c r="U220" s="156">
        <v>0</v>
      </c>
      <c r="V220" s="157" t="s">
        <v>1</v>
      </c>
      <c r="W220" s="157"/>
      <c r="X220" s="154">
        <v>130</v>
      </c>
      <c r="Y220" s="188"/>
      <c r="Z220" s="188"/>
      <c r="AA220" s="188"/>
      <c r="AB220" s="188"/>
      <c r="AC220" s="188"/>
      <c r="AD220" s="188"/>
      <c r="AE220" s="188"/>
      <c r="AF220" s="158">
        <f t="shared" si="52"/>
        <v>0</v>
      </c>
      <c r="AG220" s="158">
        <f t="shared" si="52"/>
        <v>5500.33</v>
      </c>
      <c r="AH220" s="186"/>
      <c r="AI220" s="186"/>
      <c r="AJ220" s="186"/>
      <c r="AK220" s="186"/>
      <c r="AL220" s="186"/>
      <c r="AM220" s="186"/>
      <c r="AN220" s="186"/>
      <c r="AO220" s="186"/>
      <c r="AP220" s="186"/>
      <c r="AQ220" s="186"/>
      <c r="AR220" s="186"/>
      <c r="AS220" s="186"/>
      <c r="AT220" s="186"/>
      <c r="AU220" s="186"/>
      <c r="AV220" s="186"/>
      <c r="AW220" s="186"/>
      <c r="AX220" s="186"/>
      <c r="AY220" s="158"/>
    </row>
    <row r="221" spans="1:51" x14ac:dyDescent="0.3">
      <c r="A221" s="186"/>
      <c r="B221" s="187"/>
      <c r="C221" s="187"/>
      <c r="D221" s="187"/>
      <c r="E221" s="187"/>
      <c r="F221" s="187"/>
      <c r="G221" s="187"/>
      <c r="H221" s="187"/>
      <c r="I221" s="187"/>
      <c r="J221" s="187"/>
      <c r="K221" s="187"/>
      <c r="L221" s="187"/>
      <c r="M221" s="187"/>
      <c r="N221" s="183" t="s">
        <v>72</v>
      </c>
      <c r="O221" s="188"/>
      <c r="P221" s="188"/>
      <c r="Q221" s="188"/>
      <c r="R221" s="154" t="s">
        <v>64</v>
      </c>
      <c r="S221" s="154"/>
      <c r="T221" s="155" t="s">
        <v>69</v>
      </c>
      <c r="U221" s="156">
        <v>0</v>
      </c>
      <c r="V221" s="157" t="s">
        <v>1</v>
      </c>
      <c r="W221" s="157"/>
      <c r="X221" s="154">
        <v>130</v>
      </c>
      <c r="Y221" s="188"/>
      <c r="Z221" s="188"/>
      <c r="AA221" s="188"/>
      <c r="AB221" s="188"/>
      <c r="AC221" s="188"/>
      <c r="AD221" s="188"/>
      <c r="AE221" s="188"/>
      <c r="AF221" s="158">
        <f t="shared" si="52"/>
        <v>0</v>
      </c>
      <c r="AG221" s="158">
        <f t="shared" si="52"/>
        <v>5500.33</v>
      </c>
      <c r="AH221" s="186"/>
      <c r="AI221" s="186"/>
      <c r="AJ221" s="186"/>
      <c r="AK221" s="186"/>
      <c r="AL221" s="186"/>
      <c r="AM221" s="186"/>
      <c r="AN221" s="186"/>
      <c r="AO221" s="186"/>
      <c r="AP221" s="186"/>
      <c r="AQ221" s="186"/>
      <c r="AR221" s="186"/>
      <c r="AS221" s="186"/>
      <c r="AT221" s="186"/>
      <c r="AU221" s="186"/>
      <c r="AV221" s="186"/>
      <c r="AW221" s="186"/>
      <c r="AX221" s="186"/>
      <c r="AY221" s="158"/>
    </row>
    <row r="222" spans="1:51" x14ac:dyDescent="0.3">
      <c r="A222" s="186"/>
      <c r="B222" s="187"/>
      <c r="C222" s="187"/>
      <c r="D222" s="187"/>
      <c r="E222" s="187"/>
      <c r="F222" s="187"/>
      <c r="G222" s="187"/>
      <c r="H222" s="187"/>
      <c r="I222" s="187"/>
      <c r="J222" s="187"/>
      <c r="K222" s="187"/>
      <c r="L222" s="187"/>
      <c r="M222" s="187"/>
      <c r="N222" s="183" t="s">
        <v>70</v>
      </c>
      <c r="O222" s="188"/>
      <c r="P222" s="188"/>
      <c r="Q222" s="188"/>
      <c r="R222" s="154" t="s">
        <v>64</v>
      </c>
      <c r="S222" s="154"/>
      <c r="T222" s="155" t="s">
        <v>69</v>
      </c>
      <c r="U222" s="156" t="s">
        <v>2</v>
      </c>
      <c r="V222" s="157" t="s">
        <v>1</v>
      </c>
      <c r="W222" s="157"/>
      <c r="X222" s="154">
        <v>130</v>
      </c>
      <c r="Y222" s="188"/>
      <c r="Z222" s="188"/>
      <c r="AA222" s="188"/>
      <c r="AB222" s="188"/>
      <c r="AC222" s="188"/>
      <c r="AD222" s="188"/>
      <c r="AE222" s="188"/>
      <c r="AF222" s="158">
        <v>0</v>
      </c>
      <c r="AG222" s="158">
        <v>5500.33</v>
      </c>
      <c r="AH222" s="186"/>
      <c r="AI222" s="186"/>
      <c r="AJ222" s="186"/>
      <c r="AK222" s="186"/>
      <c r="AL222" s="186"/>
      <c r="AM222" s="186"/>
      <c r="AN222" s="186"/>
      <c r="AO222" s="186"/>
      <c r="AP222" s="186"/>
      <c r="AQ222" s="186"/>
      <c r="AR222" s="186"/>
      <c r="AS222" s="186"/>
      <c r="AT222" s="186"/>
      <c r="AU222" s="186"/>
      <c r="AV222" s="186"/>
      <c r="AW222" s="186"/>
      <c r="AX222" s="186"/>
      <c r="AY222" s="158"/>
    </row>
    <row r="223" spans="1:51" x14ac:dyDescent="0.3">
      <c r="A223" s="186"/>
      <c r="B223" s="187"/>
      <c r="C223" s="187"/>
      <c r="D223" s="187"/>
      <c r="E223" s="187"/>
      <c r="F223" s="187"/>
      <c r="G223" s="187"/>
      <c r="H223" s="187"/>
      <c r="I223" s="187"/>
      <c r="J223" s="187"/>
      <c r="K223" s="187"/>
      <c r="L223" s="187"/>
      <c r="M223" s="187"/>
      <c r="N223" s="183" t="s">
        <v>22</v>
      </c>
      <c r="O223" s="188"/>
      <c r="P223" s="188"/>
      <c r="Q223" s="188"/>
      <c r="R223" s="154">
        <v>504</v>
      </c>
      <c r="S223" s="154"/>
      <c r="T223" s="155" t="s">
        <v>21</v>
      </c>
      <c r="U223" s="156">
        <v>0</v>
      </c>
      <c r="V223" s="157">
        <v>0</v>
      </c>
      <c r="W223" s="157"/>
      <c r="X223" s="154">
        <v>0</v>
      </c>
      <c r="Y223" s="188"/>
      <c r="Z223" s="188"/>
      <c r="AA223" s="188"/>
      <c r="AB223" s="188"/>
      <c r="AC223" s="188"/>
      <c r="AD223" s="188"/>
      <c r="AE223" s="188"/>
      <c r="AF223" s="158">
        <f t="shared" ref="AF223:AG225" si="53">AF224</f>
        <v>0</v>
      </c>
      <c r="AG223" s="158">
        <f t="shared" si="53"/>
        <v>24190</v>
      </c>
      <c r="AH223" s="186"/>
      <c r="AI223" s="186"/>
      <c r="AJ223" s="186"/>
      <c r="AK223" s="186"/>
      <c r="AL223" s="186"/>
      <c r="AM223" s="186"/>
      <c r="AN223" s="186"/>
      <c r="AO223" s="186"/>
      <c r="AP223" s="186"/>
      <c r="AQ223" s="186"/>
      <c r="AR223" s="186"/>
      <c r="AS223" s="186"/>
      <c r="AT223" s="186"/>
      <c r="AU223" s="186"/>
      <c r="AV223" s="186"/>
      <c r="AW223" s="186"/>
      <c r="AX223" s="186"/>
      <c r="AY223" s="158"/>
    </row>
    <row r="224" spans="1:51" ht="63.75" x14ac:dyDescent="0.3">
      <c r="A224" s="186"/>
      <c r="B224" s="187"/>
      <c r="C224" s="187"/>
      <c r="D224" s="187"/>
      <c r="E224" s="187"/>
      <c r="F224" s="187"/>
      <c r="G224" s="187"/>
      <c r="H224" s="187"/>
      <c r="I224" s="187"/>
      <c r="J224" s="187"/>
      <c r="K224" s="187"/>
      <c r="L224" s="187"/>
      <c r="M224" s="187"/>
      <c r="N224" s="183" t="s">
        <v>991</v>
      </c>
      <c r="O224" s="188"/>
      <c r="P224" s="188"/>
      <c r="Q224" s="188"/>
      <c r="R224" s="154">
        <v>504</v>
      </c>
      <c r="S224" s="154"/>
      <c r="T224" s="155" t="s">
        <v>992</v>
      </c>
      <c r="U224" s="156">
        <v>0</v>
      </c>
      <c r="V224" s="157">
        <v>0</v>
      </c>
      <c r="W224" s="157"/>
      <c r="X224" s="154">
        <v>0</v>
      </c>
      <c r="Y224" s="188"/>
      <c r="Z224" s="188"/>
      <c r="AA224" s="188"/>
      <c r="AB224" s="188"/>
      <c r="AC224" s="188"/>
      <c r="AD224" s="188"/>
      <c r="AE224" s="188"/>
      <c r="AF224" s="158">
        <f t="shared" si="53"/>
        <v>0</v>
      </c>
      <c r="AG224" s="158">
        <f t="shared" si="53"/>
        <v>24190</v>
      </c>
      <c r="AH224" s="186"/>
      <c r="AI224" s="186"/>
      <c r="AJ224" s="186"/>
      <c r="AK224" s="186"/>
      <c r="AL224" s="186"/>
      <c r="AM224" s="186"/>
      <c r="AN224" s="186"/>
      <c r="AO224" s="186"/>
      <c r="AP224" s="186"/>
      <c r="AQ224" s="186"/>
      <c r="AR224" s="186"/>
      <c r="AS224" s="186"/>
      <c r="AT224" s="186"/>
      <c r="AU224" s="186"/>
      <c r="AV224" s="186"/>
      <c r="AW224" s="186"/>
      <c r="AX224" s="186"/>
      <c r="AY224" s="158"/>
    </row>
    <row r="225" spans="1:51" ht="63.75" x14ac:dyDescent="0.3">
      <c r="A225" s="186"/>
      <c r="B225" s="187"/>
      <c r="C225" s="187"/>
      <c r="D225" s="187"/>
      <c r="E225" s="187"/>
      <c r="F225" s="187"/>
      <c r="G225" s="187"/>
      <c r="H225" s="187"/>
      <c r="I225" s="187"/>
      <c r="J225" s="187"/>
      <c r="K225" s="187"/>
      <c r="L225" s="187"/>
      <c r="M225" s="187"/>
      <c r="N225" s="183" t="s">
        <v>993</v>
      </c>
      <c r="O225" s="188"/>
      <c r="P225" s="188"/>
      <c r="Q225" s="188"/>
      <c r="R225" s="154">
        <v>504</v>
      </c>
      <c r="S225" s="154"/>
      <c r="T225" s="155" t="s">
        <v>994</v>
      </c>
      <c r="U225" s="156">
        <v>5</v>
      </c>
      <c r="V225" s="157">
        <v>0</v>
      </c>
      <c r="W225" s="157"/>
      <c r="X225" s="154">
        <v>440</v>
      </c>
      <c r="Y225" s="188"/>
      <c r="Z225" s="188"/>
      <c r="AA225" s="188"/>
      <c r="AB225" s="188"/>
      <c r="AC225" s="188"/>
      <c r="AD225" s="188"/>
      <c r="AE225" s="188"/>
      <c r="AF225" s="158">
        <f t="shared" si="53"/>
        <v>0</v>
      </c>
      <c r="AG225" s="158">
        <f t="shared" si="53"/>
        <v>24190</v>
      </c>
      <c r="AH225" s="186"/>
      <c r="AI225" s="186"/>
      <c r="AJ225" s="186"/>
      <c r="AK225" s="186"/>
      <c r="AL225" s="186"/>
      <c r="AM225" s="186"/>
      <c r="AN225" s="186"/>
      <c r="AO225" s="186"/>
      <c r="AP225" s="186"/>
      <c r="AQ225" s="186"/>
      <c r="AR225" s="186"/>
      <c r="AS225" s="186"/>
      <c r="AT225" s="186"/>
      <c r="AU225" s="186"/>
      <c r="AV225" s="186"/>
      <c r="AW225" s="186"/>
      <c r="AX225" s="186"/>
      <c r="AY225" s="158"/>
    </row>
    <row r="226" spans="1:51" ht="63.75" x14ac:dyDescent="0.3">
      <c r="A226" s="186"/>
      <c r="B226" s="187"/>
      <c r="C226" s="187"/>
      <c r="D226" s="187"/>
      <c r="E226" s="187"/>
      <c r="F226" s="187"/>
      <c r="G226" s="187"/>
      <c r="H226" s="187"/>
      <c r="I226" s="187"/>
      <c r="J226" s="187"/>
      <c r="K226" s="187"/>
      <c r="L226" s="187"/>
      <c r="M226" s="187"/>
      <c r="N226" s="183" t="s">
        <v>995</v>
      </c>
      <c r="O226" s="188"/>
      <c r="P226" s="188"/>
      <c r="Q226" s="188"/>
      <c r="R226" s="154">
        <v>504</v>
      </c>
      <c r="S226" s="154"/>
      <c r="T226" s="155" t="s">
        <v>996</v>
      </c>
      <c r="U226" s="156">
        <v>5</v>
      </c>
      <c r="V226" s="157">
        <v>0</v>
      </c>
      <c r="W226" s="157"/>
      <c r="X226" s="154">
        <v>440</v>
      </c>
      <c r="Y226" s="188"/>
      <c r="Z226" s="188"/>
      <c r="AA226" s="188"/>
      <c r="AB226" s="188"/>
      <c r="AC226" s="188"/>
      <c r="AD226" s="188"/>
      <c r="AE226" s="188"/>
      <c r="AF226" s="158">
        <v>0</v>
      </c>
      <c r="AG226" s="158">
        <v>24190</v>
      </c>
      <c r="AH226" s="186"/>
      <c r="AI226" s="186"/>
      <c r="AJ226" s="186"/>
      <c r="AK226" s="186"/>
      <c r="AL226" s="186"/>
      <c r="AM226" s="186"/>
      <c r="AN226" s="186"/>
      <c r="AO226" s="186"/>
      <c r="AP226" s="186"/>
      <c r="AQ226" s="186"/>
      <c r="AR226" s="186"/>
      <c r="AS226" s="186"/>
      <c r="AT226" s="186"/>
      <c r="AU226" s="186"/>
      <c r="AV226" s="186"/>
      <c r="AW226" s="186"/>
      <c r="AX226" s="186"/>
      <c r="AY226" s="158"/>
    </row>
    <row r="227" spans="1:51" x14ac:dyDescent="0.3">
      <c r="A227" s="186"/>
      <c r="B227" s="187"/>
      <c r="C227" s="187"/>
      <c r="D227" s="187"/>
      <c r="E227" s="187"/>
      <c r="F227" s="187"/>
      <c r="G227" s="187"/>
      <c r="H227" s="187"/>
      <c r="I227" s="187"/>
      <c r="J227" s="187"/>
      <c r="K227" s="187"/>
      <c r="L227" s="187"/>
      <c r="M227" s="187"/>
      <c r="N227" s="152" t="s">
        <v>47</v>
      </c>
      <c r="O227" s="188"/>
      <c r="P227" s="188"/>
      <c r="Q227" s="188"/>
      <c r="R227" s="154" t="s">
        <v>64</v>
      </c>
      <c r="S227" s="154"/>
      <c r="T227" s="155" t="s">
        <v>46</v>
      </c>
      <c r="U227" s="156" t="s">
        <v>4</v>
      </c>
      <c r="V227" s="157" t="s">
        <v>1</v>
      </c>
      <c r="W227" s="166"/>
      <c r="X227" s="154" t="s">
        <v>5</v>
      </c>
      <c r="Y227" s="188"/>
      <c r="Z227" s="188"/>
      <c r="AA227" s="188"/>
      <c r="AB227" s="188"/>
      <c r="AC227" s="188"/>
      <c r="AD227" s="188"/>
      <c r="AE227" s="188"/>
      <c r="AF227" s="158">
        <f>AF228+AF250</f>
        <v>612507552.63</v>
      </c>
      <c r="AG227" s="158">
        <f>AG228+AG250</f>
        <v>612330366.46999991</v>
      </c>
      <c r="AH227" s="186"/>
      <c r="AI227" s="186"/>
      <c r="AJ227" s="186"/>
      <c r="AK227" s="186"/>
      <c r="AL227" s="186"/>
      <c r="AM227" s="186"/>
      <c r="AN227" s="186"/>
      <c r="AO227" s="186"/>
      <c r="AP227" s="186"/>
      <c r="AQ227" s="186"/>
      <c r="AR227" s="186"/>
      <c r="AS227" s="186"/>
      <c r="AT227" s="186"/>
      <c r="AU227" s="186"/>
      <c r="AV227" s="186"/>
      <c r="AW227" s="186"/>
      <c r="AX227" s="186"/>
      <c r="AY227" s="158">
        <f t="shared" ref="AY227:AY301" si="54">AG227/AF227*100</f>
        <v>99.971072004052957</v>
      </c>
    </row>
    <row r="228" spans="1:51" ht="32.25" x14ac:dyDescent="0.3">
      <c r="A228" s="186"/>
      <c r="B228" s="187"/>
      <c r="C228" s="187"/>
      <c r="D228" s="187"/>
      <c r="E228" s="187"/>
      <c r="F228" s="187"/>
      <c r="G228" s="187"/>
      <c r="H228" s="187"/>
      <c r="I228" s="187"/>
      <c r="J228" s="187"/>
      <c r="K228" s="187"/>
      <c r="L228" s="187"/>
      <c r="M228" s="187"/>
      <c r="N228" s="152" t="s">
        <v>45</v>
      </c>
      <c r="O228" s="188"/>
      <c r="P228" s="188"/>
      <c r="Q228" s="188"/>
      <c r="R228" s="154" t="s">
        <v>64</v>
      </c>
      <c r="S228" s="154"/>
      <c r="T228" s="155" t="s">
        <v>44</v>
      </c>
      <c r="U228" s="156" t="s">
        <v>4</v>
      </c>
      <c r="V228" s="157" t="s">
        <v>1</v>
      </c>
      <c r="W228" s="157"/>
      <c r="X228" s="154" t="s">
        <v>5</v>
      </c>
      <c r="Y228" s="188"/>
      <c r="Z228" s="188"/>
      <c r="AA228" s="188"/>
      <c r="AB228" s="188"/>
      <c r="AC228" s="188"/>
      <c r="AD228" s="188"/>
      <c r="AE228" s="188"/>
      <c r="AF228" s="158">
        <f>AF229+AF236+AF243</f>
        <v>612507552.63</v>
      </c>
      <c r="AG228" s="158">
        <f>AG229+AG236+AG243</f>
        <v>612335866.79999995</v>
      </c>
      <c r="AH228" s="186"/>
      <c r="AI228" s="186"/>
      <c r="AJ228" s="186"/>
      <c r="AK228" s="186"/>
      <c r="AL228" s="186"/>
      <c r="AM228" s="186"/>
      <c r="AN228" s="186"/>
      <c r="AO228" s="186"/>
      <c r="AP228" s="186"/>
      <c r="AQ228" s="186"/>
      <c r="AR228" s="186"/>
      <c r="AS228" s="186"/>
      <c r="AT228" s="186"/>
      <c r="AU228" s="186"/>
      <c r="AV228" s="186"/>
      <c r="AW228" s="186"/>
      <c r="AX228" s="186"/>
      <c r="AY228" s="158">
        <f t="shared" si="54"/>
        <v>99.97197000604109</v>
      </c>
    </row>
    <row r="229" spans="1:51" ht="32.25" x14ac:dyDescent="0.3">
      <c r="A229" s="186"/>
      <c r="B229" s="187"/>
      <c r="C229" s="187"/>
      <c r="D229" s="187"/>
      <c r="E229" s="187"/>
      <c r="F229" s="187"/>
      <c r="G229" s="187"/>
      <c r="H229" s="187"/>
      <c r="I229" s="187"/>
      <c r="J229" s="187"/>
      <c r="K229" s="187"/>
      <c r="L229" s="187"/>
      <c r="M229" s="187"/>
      <c r="N229" s="152" t="s">
        <v>43</v>
      </c>
      <c r="O229" s="188"/>
      <c r="P229" s="188"/>
      <c r="Q229" s="188"/>
      <c r="R229" s="154" t="s">
        <v>64</v>
      </c>
      <c r="S229" s="154"/>
      <c r="T229" s="155" t="s">
        <v>42</v>
      </c>
      <c r="U229" s="156" t="s">
        <v>4</v>
      </c>
      <c r="V229" s="157" t="s">
        <v>1</v>
      </c>
      <c r="W229" s="157"/>
      <c r="X229" s="154" t="s">
        <v>636</v>
      </c>
      <c r="Y229" s="188"/>
      <c r="Z229" s="188"/>
      <c r="AA229" s="188"/>
      <c r="AB229" s="188"/>
      <c r="AC229" s="188"/>
      <c r="AD229" s="188"/>
      <c r="AE229" s="188"/>
      <c r="AF229" s="158">
        <f>AF230+AF232+AF234</f>
        <v>100812891.63</v>
      </c>
      <c r="AG229" s="158">
        <f>AG230+AG232+AG234</f>
        <v>100758520.45</v>
      </c>
      <c r="AH229" s="186"/>
      <c r="AI229" s="186"/>
      <c r="AJ229" s="186"/>
      <c r="AK229" s="186"/>
      <c r="AL229" s="186"/>
      <c r="AM229" s="186"/>
      <c r="AN229" s="186"/>
      <c r="AO229" s="186"/>
      <c r="AP229" s="186"/>
      <c r="AQ229" s="186"/>
      <c r="AR229" s="186"/>
      <c r="AS229" s="186"/>
      <c r="AT229" s="186"/>
      <c r="AU229" s="186"/>
      <c r="AV229" s="186"/>
      <c r="AW229" s="186"/>
      <c r="AX229" s="186"/>
      <c r="AY229" s="158">
        <f t="shared" si="54"/>
        <v>99.946067234933068</v>
      </c>
    </row>
    <row r="230" spans="1:51" ht="48" x14ac:dyDescent="0.3">
      <c r="A230" s="186"/>
      <c r="B230" s="187"/>
      <c r="C230" s="187"/>
      <c r="D230" s="187"/>
      <c r="E230" s="187"/>
      <c r="F230" s="187"/>
      <c r="G230" s="187"/>
      <c r="H230" s="187"/>
      <c r="I230" s="187"/>
      <c r="J230" s="187"/>
      <c r="K230" s="187"/>
      <c r="L230" s="187"/>
      <c r="M230" s="187"/>
      <c r="N230" s="183" t="s">
        <v>798</v>
      </c>
      <c r="O230" s="188"/>
      <c r="P230" s="188"/>
      <c r="Q230" s="188"/>
      <c r="R230" s="154">
        <v>504</v>
      </c>
      <c r="S230" s="154"/>
      <c r="T230" s="155" t="s">
        <v>799</v>
      </c>
      <c r="U230" s="156">
        <v>0</v>
      </c>
      <c r="V230" s="157">
        <v>0</v>
      </c>
      <c r="W230" s="157"/>
      <c r="X230" s="154">
        <v>150</v>
      </c>
      <c r="Y230" s="188"/>
      <c r="Z230" s="188"/>
      <c r="AA230" s="188"/>
      <c r="AB230" s="188"/>
      <c r="AC230" s="188"/>
      <c r="AD230" s="188"/>
      <c r="AE230" s="188"/>
      <c r="AF230" s="158">
        <f>AF231</f>
        <v>2988871.64</v>
      </c>
      <c r="AG230" s="158">
        <f>AG231</f>
        <v>2988871.64</v>
      </c>
      <c r="AH230" s="186"/>
      <c r="AI230" s="186"/>
      <c r="AJ230" s="186"/>
      <c r="AK230" s="186"/>
      <c r="AL230" s="186"/>
      <c r="AM230" s="186"/>
      <c r="AN230" s="186"/>
      <c r="AO230" s="186"/>
      <c r="AP230" s="186"/>
      <c r="AQ230" s="186"/>
      <c r="AR230" s="186"/>
      <c r="AS230" s="186"/>
      <c r="AT230" s="186"/>
      <c r="AU230" s="186"/>
      <c r="AV230" s="186"/>
      <c r="AW230" s="186"/>
      <c r="AX230" s="186"/>
      <c r="AY230" s="158">
        <f t="shared" si="54"/>
        <v>100</v>
      </c>
    </row>
    <row r="231" spans="1:51" ht="48" x14ac:dyDescent="0.3">
      <c r="A231" s="186"/>
      <c r="B231" s="187"/>
      <c r="C231" s="187"/>
      <c r="D231" s="187"/>
      <c r="E231" s="187"/>
      <c r="F231" s="187"/>
      <c r="G231" s="187"/>
      <c r="H231" s="187"/>
      <c r="I231" s="187"/>
      <c r="J231" s="187"/>
      <c r="K231" s="187"/>
      <c r="L231" s="187"/>
      <c r="M231" s="187"/>
      <c r="N231" s="183" t="s">
        <v>800</v>
      </c>
      <c r="O231" s="188"/>
      <c r="P231" s="188"/>
      <c r="Q231" s="188"/>
      <c r="R231" s="154">
        <v>504</v>
      </c>
      <c r="S231" s="154"/>
      <c r="T231" s="155" t="s">
        <v>799</v>
      </c>
      <c r="U231" s="156">
        <v>5</v>
      </c>
      <c r="V231" s="157">
        <v>0</v>
      </c>
      <c r="W231" s="157"/>
      <c r="X231" s="154">
        <v>150</v>
      </c>
      <c r="Y231" s="188"/>
      <c r="Z231" s="188"/>
      <c r="AA231" s="188"/>
      <c r="AB231" s="188"/>
      <c r="AC231" s="188"/>
      <c r="AD231" s="188"/>
      <c r="AE231" s="188"/>
      <c r="AF231" s="158">
        <v>2988871.64</v>
      </c>
      <c r="AG231" s="158">
        <v>2988871.64</v>
      </c>
      <c r="AH231" s="186"/>
      <c r="AI231" s="186"/>
      <c r="AJ231" s="186"/>
      <c r="AK231" s="186"/>
      <c r="AL231" s="186"/>
      <c r="AM231" s="186"/>
      <c r="AN231" s="186"/>
      <c r="AO231" s="186"/>
      <c r="AP231" s="186"/>
      <c r="AQ231" s="186"/>
      <c r="AR231" s="186"/>
      <c r="AS231" s="186"/>
      <c r="AT231" s="186"/>
      <c r="AU231" s="186"/>
      <c r="AV231" s="186"/>
      <c r="AW231" s="186"/>
      <c r="AX231" s="186"/>
      <c r="AY231" s="158">
        <f t="shared" si="54"/>
        <v>100</v>
      </c>
    </row>
    <row r="232" spans="1:51" ht="48" x14ac:dyDescent="0.3">
      <c r="A232" s="186"/>
      <c r="B232" s="187"/>
      <c r="C232" s="187"/>
      <c r="D232" s="187"/>
      <c r="E232" s="187"/>
      <c r="F232" s="187"/>
      <c r="G232" s="187"/>
      <c r="H232" s="187"/>
      <c r="I232" s="187"/>
      <c r="J232" s="187"/>
      <c r="K232" s="187"/>
      <c r="L232" s="187"/>
      <c r="M232" s="187"/>
      <c r="N232" s="152" t="s">
        <v>712</v>
      </c>
      <c r="O232" s="188"/>
      <c r="P232" s="188"/>
      <c r="Q232" s="188"/>
      <c r="R232" s="154" t="s">
        <v>64</v>
      </c>
      <c r="S232" s="154"/>
      <c r="T232" s="155" t="s">
        <v>676</v>
      </c>
      <c r="U232" s="156" t="s">
        <v>4</v>
      </c>
      <c r="V232" s="157" t="s">
        <v>1</v>
      </c>
      <c r="W232" s="157"/>
      <c r="X232" s="154" t="s">
        <v>636</v>
      </c>
      <c r="Y232" s="188"/>
      <c r="Z232" s="188"/>
      <c r="AA232" s="188"/>
      <c r="AB232" s="188"/>
      <c r="AC232" s="188"/>
      <c r="AD232" s="188"/>
      <c r="AE232" s="188"/>
      <c r="AF232" s="158">
        <f>AF233</f>
        <v>17261253</v>
      </c>
      <c r="AG232" s="158">
        <f>AG233</f>
        <v>17261253</v>
      </c>
      <c r="AH232" s="186"/>
      <c r="AI232" s="186"/>
      <c r="AJ232" s="186"/>
      <c r="AK232" s="186"/>
      <c r="AL232" s="186"/>
      <c r="AM232" s="186"/>
      <c r="AN232" s="186"/>
      <c r="AO232" s="186"/>
      <c r="AP232" s="186"/>
      <c r="AQ232" s="186"/>
      <c r="AR232" s="186"/>
      <c r="AS232" s="186"/>
      <c r="AT232" s="186"/>
      <c r="AU232" s="186"/>
      <c r="AV232" s="186"/>
      <c r="AW232" s="186"/>
      <c r="AX232" s="186"/>
      <c r="AY232" s="158">
        <f t="shared" si="54"/>
        <v>100</v>
      </c>
    </row>
    <row r="233" spans="1:51" ht="48" x14ac:dyDescent="0.3">
      <c r="A233" s="186"/>
      <c r="B233" s="187"/>
      <c r="C233" s="187"/>
      <c r="D233" s="187"/>
      <c r="E233" s="187"/>
      <c r="F233" s="187"/>
      <c r="G233" s="187"/>
      <c r="H233" s="187"/>
      <c r="I233" s="187"/>
      <c r="J233" s="187"/>
      <c r="K233" s="187"/>
      <c r="L233" s="187"/>
      <c r="M233" s="187"/>
      <c r="N233" s="152" t="s">
        <v>713</v>
      </c>
      <c r="O233" s="188"/>
      <c r="P233" s="188"/>
      <c r="Q233" s="188"/>
      <c r="R233" s="154" t="s">
        <v>64</v>
      </c>
      <c r="S233" s="154"/>
      <c r="T233" s="155" t="s">
        <v>676</v>
      </c>
      <c r="U233" s="156" t="s">
        <v>2</v>
      </c>
      <c r="V233" s="157" t="s">
        <v>1</v>
      </c>
      <c r="W233" s="166"/>
      <c r="X233" s="154" t="s">
        <v>636</v>
      </c>
      <c r="Y233" s="188"/>
      <c r="Z233" s="188"/>
      <c r="AA233" s="188"/>
      <c r="AB233" s="188"/>
      <c r="AC233" s="188"/>
      <c r="AD233" s="188"/>
      <c r="AE233" s="188"/>
      <c r="AF233" s="158">
        <v>17261253</v>
      </c>
      <c r="AG233" s="158">
        <v>17261253</v>
      </c>
      <c r="AH233" s="186"/>
      <c r="AI233" s="186"/>
      <c r="AJ233" s="186"/>
      <c r="AK233" s="186"/>
      <c r="AL233" s="186"/>
      <c r="AM233" s="186"/>
      <c r="AN233" s="186"/>
      <c r="AO233" s="186"/>
      <c r="AP233" s="186"/>
      <c r="AQ233" s="186"/>
      <c r="AR233" s="186"/>
      <c r="AS233" s="186"/>
      <c r="AT233" s="186"/>
      <c r="AU233" s="186"/>
      <c r="AV233" s="186"/>
      <c r="AW233" s="186"/>
      <c r="AX233" s="186"/>
      <c r="AY233" s="158">
        <f t="shared" si="54"/>
        <v>100</v>
      </c>
    </row>
    <row r="234" spans="1:51" x14ac:dyDescent="0.3">
      <c r="A234" s="186"/>
      <c r="B234" s="187"/>
      <c r="C234" s="187"/>
      <c r="D234" s="187"/>
      <c r="E234" s="187"/>
      <c r="F234" s="187"/>
      <c r="G234" s="187"/>
      <c r="H234" s="187"/>
      <c r="I234" s="187"/>
      <c r="J234" s="187"/>
      <c r="K234" s="187"/>
      <c r="L234" s="187"/>
      <c r="M234" s="187"/>
      <c r="N234" s="152" t="s">
        <v>41</v>
      </c>
      <c r="O234" s="188"/>
      <c r="P234" s="188"/>
      <c r="Q234" s="188"/>
      <c r="R234" s="154" t="s">
        <v>64</v>
      </c>
      <c r="S234" s="154"/>
      <c r="T234" s="155" t="s">
        <v>39</v>
      </c>
      <c r="U234" s="156" t="s">
        <v>4</v>
      </c>
      <c r="V234" s="157" t="s">
        <v>1</v>
      </c>
      <c r="W234" s="157"/>
      <c r="X234" s="154" t="s">
        <v>636</v>
      </c>
      <c r="Y234" s="188"/>
      <c r="Z234" s="188"/>
      <c r="AA234" s="188"/>
      <c r="AB234" s="188"/>
      <c r="AC234" s="188"/>
      <c r="AD234" s="188"/>
      <c r="AE234" s="188"/>
      <c r="AF234" s="158">
        <f>AF235</f>
        <v>80562766.989999995</v>
      </c>
      <c r="AG234" s="158">
        <f>AG235</f>
        <v>80508395.810000002</v>
      </c>
      <c r="AH234" s="186"/>
      <c r="AI234" s="186"/>
      <c r="AJ234" s="186"/>
      <c r="AK234" s="186"/>
      <c r="AL234" s="186"/>
      <c r="AM234" s="186"/>
      <c r="AN234" s="186"/>
      <c r="AO234" s="186"/>
      <c r="AP234" s="186"/>
      <c r="AQ234" s="186"/>
      <c r="AR234" s="186"/>
      <c r="AS234" s="186"/>
      <c r="AT234" s="186"/>
      <c r="AU234" s="186"/>
      <c r="AV234" s="186"/>
      <c r="AW234" s="186"/>
      <c r="AX234" s="186"/>
      <c r="AY234" s="158">
        <f t="shared" si="54"/>
        <v>99.932510783788317</v>
      </c>
    </row>
    <row r="235" spans="1:51" x14ac:dyDescent="0.3">
      <c r="A235" s="186"/>
      <c r="B235" s="187"/>
      <c r="C235" s="187"/>
      <c r="D235" s="187"/>
      <c r="E235" s="187"/>
      <c r="F235" s="187"/>
      <c r="G235" s="187"/>
      <c r="H235" s="187"/>
      <c r="I235" s="187"/>
      <c r="J235" s="187"/>
      <c r="K235" s="187"/>
      <c r="L235" s="187"/>
      <c r="M235" s="187"/>
      <c r="N235" s="152" t="s">
        <v>40</v>
      </c>
      <c r="O235" s="188"/>
      <c r="P235" s="188"/>
      <c r="Q235" s="188"/>
      <c r="R235" s="154" t="s">
        <v>64</v>
      </c>
      <c r="S235" s="154"/>
      <c r="T235" s="155" t="s">
        <v>39</v>
      </c>
      <c r="U235" s="156" t="s">
        <v>2</v>
      </c>
      <c r="V235" s="157" t="s">
        <v>1</v>
      </c>
      <c r="W235" s="157"/>
      <c r="X235" s="154" t="s">
        <v>636</v>
      </c>
      <c r="Y235" s="188"/>
      <c r="Z235" s="188"/>
      <c r="AA235" s="188"/>
      <c r="AB235" s="188"/>
      <c r="AC235" s="188"/>
      <c r="AD235" s="188"/>
      <c r="AE235" s="188"/>
      <c r="AF235" s="158">
        <v>80562766.989999995</v>
      </c>
      <c r="AG235" s="158">
        <v>80508395.810000002</v>
      </c>
      <c r="AH235" s="186"/>
      <c r="AI235" s="186"/>
      <c r="AJ235" s="186"/>
      <c r="AK235" s="186"/>
      <c r="AL235" s="186"/>
      <c r="AM235" s="186"/>
      <c r="AN235" s="186"/>
      <c r="AO235" s="186"/>
      <c r="AP235" s="186"/>
      <c r="AQ235" s="186"/>
      <c r="AR235" s="186"/>
      <c r="AS235" s="186"/>
      <c r="AT235" s="186"/>
      <c r="AU235" s="186"/>
      <c r="AV235" s="186"/>
      <c r="AW235" s="186"/>
      <c r="AX235" s="186"/>
      <c r="AY235" s="158">
        <f t="shared" si="54"/>
        <v>99.932510783788317</v>
      </c>
    </row>
    <row r="236" spans="1:51" x14ac:dyDescent="0.3">
      <c r="A236" s="186"/>
      <c r="B236" s="187"/>
      <c r="C236" s="187"/>
      <c r="D236" s="187"/>
      <c r="E236" s="187"/>
      <c r="F236" s="187"/>
      <c r="G236" s="187"/>
      <c r="H236" s="187"/>
      <c r="I236" s="187"/>
      <c r="J236" s="187"/>
      <c r="K236" s="187"/>
      <c r="L236" s="187"/>
      <c r="M236" s="187"/>
      <c r="N236" s="152" t="s">
        <v>38</v>
      </c>
      <c r="O236" s="188"/>
      <c r="P236" s="188"/>
      <c r="Q236" s="188"/>
      <c r="R236" s="154" t="s">
        <v>64</v>
      </c>
      <c r="S236" s="154"/>
      <c r="T236" s="155" t="s">
        <v>37</v>
      </c>
      <c r="U236" s="156" t="s">
        <v>4</v>
      </c>
      <c r="V236" s="157" t="s">
        <v>1</v>
      </c>
      <c r="W236" s="157"/>
      <c r="X236" s="154" t="s">
        <v>636</v>
      </c>
      <c r="Y236" s="188"/>
      <c r="Z236" s="188"/>
      <c r="AA236" s="188"/>
      <c r="AB236" s="188"/>
      <c r="AC236" s="188"/>
      <c r="AD236" s="188"/>
      <c r="AE236" s="188"/>
      <c r="AF236" s="158">
        <f>AF237+AF239+AF241</f>
        <v>477679350</v>
      </c>
      <c r="AG236" s="158">
        <f t="shared" ref="AG236" si="55">AG237+AG239+AG241</f>
        <v>477562035.34999996</v>
      </c>
      <c r="AH236" s="186"/>
      <c r="AI236" s="186"/>
      <c r="AJ236" s="186"/>
      <c r="AK236" s="186"/>
      <c r="AL236" s="186"/>
      <c r="AM236" s="186"/>
      <c r="AN236" s="186"/>
      <c r="AO236" s="186"/>
      <c r="AP236" s="186"/>
      <c r="AQ236" s="186"/>
      <c r="AR236" s="186"/>
      <c r="AS236" s="186"/>
      <c r="AT236" s="186"/>
      <c r="AU236" s="186"/>
      <c r="AV236" s="186"/>
      <c r="AW236" s="186"/>
      <c r="AX236" s="186"/>
      <c r="AY236" s="158">
        <f t="shared" si="54"/>
        <v>99.975440711431204</v>
      </c>
    </row>
    <row r="237" spans="1:51" ht="32.25" x14ac:dyDescent="0.3">
      <c r="A237" s="186"/>
      <c r="B237" s="187"/>
      <c r="C237" s="187"/>
      <c r="D237" s="187"/>
      <c r="E237" s="187"/>
      <c r="F237" s="187"/>
      <c r="G237" s="187"/>
      <c r="H237" s="187"/>
      <c r="I237" s="187"/>
      <c r="J237" s="187"/>
      <c r="K237" s="187"/>
      <c r="L237" s="187"/>
      <c r="M237" s="187"/>
      <c r="N237" s="152" t="s">
        <v>36</v>
      </c>
      <c r="O237" s="188"/>
      <c r="P237" s="188"/>
      <c r="Q237" s="188"/>
      <c r="R237" s="154" t="s">
        <v>64</v>
      </c>
      <c r="S237" s="154"/>
      <c r="T237" s="155" t="s">
        <v>34</v>
      </c>
      <c r="U237" s="156" t="s">
        <v>4</v>
      </c>
      <c r="V237" s="157" t="s">
        <v>1</v>
      </c>
      <c r="W237" s="157"/>
      <c r="X237" s="154" t="s">
        <v>636</v>
      </c>
      <c r="Y237" s="188"/>
      <c r="Z237" s="188"/>
      <c r="AA237" s="188"/>
      <c r="AB237" s="188"/>
      <c r="AC237" s="188"/>
      <c r="AD237" s="188"/>
      <c r="AE237" s="188"/>
      <c r="AF237" s="158">
        <f>AF238</f>
        <v>449558031</v>
      </c>
      <c r="AG237" s="158">
        <f>AG238</f>
        <v>449481360.63999999</v>
      </c>
      <c r="AH237" s="186"/>
      <c r="AI237" s="186"/>
      <c r="AJ237" s="186"/>
      <c r="AK237" s="186"/>
      <c r="AL237" s="186"/>
      <c r="AM237" s="186"/>
      <c r="AN237" s="186"/>
      <c r="AO237" s="186"/>
      <c r="AP237" s="186"/>
      <c r="AQ237" s="186"/>
      <c r="AR237" s="186"/>
      <c r="AS237" s="186"/>
      <c r="AT237" s="186"/>
      <c r="AU237" s="186"/>
      <c r="AV237" s="186"/>
      <c r="AW237" s="186"/>
      <c r="AX237" s="186"/>
      <c r="AY237" s="158">
        <f t="shared" si="54"/>
        <v>99.982945391982099</v>
      </c>
    </row>
    <row r="238" spans="1:51" ht="32.25" x14ac:dyDescent="0.3">
      <c r="A238" s="186"/>
      <c r="B238" s="187"/>
      <c r="C238" s="187"/>
      <c r="D238" s="187"/>
      <c r="E238" s="187"/>
      <c r="F238" s="187"/>
      <c r="G238" s="187"/>
      <c r="H238" s="187"/>
      <c r="I238" s="187"/>
      <c r="J238" s="187"/>
      <c r="K238" s="187"/>
      <c r="L238" s="187"/>
      <c r="M238" s="187"/>
      <c r="N238" s="152" t="s">
        <v>35</v>
      </c>
      <c r="O238" s="188"/>
      <c r="P238" s="188"/>
      <c r="Q238" s="188"/>
      <c r="R238" s="154" t="s">
        <v>64</v>
      </c>
      <c r="S238" s="188"/>
      <c r="T238" s="155" t="s">
        <v>34</v>
      </c>
      <c r="U238" s="156" t="s">
        <v>2</v>
      </c>
      <c r="V238" s="157" t="s">
        <v>1</v>
      </c>
      <c r="W238" s="188"/>
      <c r="X238" s="154" t="s">
        <v>636</v>
      </c>
      <c r="Y238" s="188"/>
      <c r="Z238" s="188"/>
      <c r="AA238" s="188"/>
      <c r="AB238" s="188"/>
      <c r="AC238" s="188"/>
      <c r="AD238" s="188"/>
      <c r="AE238" s="188"/>
      <c r="AF238" s="158">
        <v>449558031</v>
      </c>
      <c r="AG238" s="158">
        <v>449481360.63999999</v>
      </c>
      <c r="AH238" s="186"/>
      <c r="AI238" s="186"/>
      <c r="AJ238" s="186"/>
      <c r="AK238" s="186"/>
      <c r="AL238" s="186"/>
      <c r="AM238" s="186"/>
      <c r="AN238" s="186"/>
      <c r="AO238" s="186"/>
      <c r="AP238" s="186"/>
      <c r="AQ238" s="186"/>
      <c r="AR238" s="186"/>
      <c r="AS238" s="186"/>
      <c r="AT238" s="186"/>
      <c r="AU238" s="186"/>
      <c r="AV238" s="186"/>
      <c r="AW238" s="186"/>
      <c r="AX238" s="186"/>
      <c r="AY238" s="158">
        <f t="shared" si="54"/>
        <v>99.982945391982099</v>
      </c>
    </row>
    <row r="239" spans="1:51" ht="32.25" x14ac:dyDescent="0.3">
      <c r="A239" s="186"/>
      <c r="B239" s="187"/>
      <c r="C239" s="187"/>
      <c r="D239" s="187"/>
      <c r="E239" s="187"/>
      <c r="F239" s="187"/>
      <c r="G239" s="187"/>
      <c r="H239" s="187"/>
      <c r="I239" s="187"/>
      <c r="J239" s="187"/>
      <c r="K239" s="187"/>
      <c r="L239" s="187"/>
      <c r="M239" s="187"/>
      <c r="N239" s="152" t="s">
        <v>86</v>
      </c>
      <c r="O239" s="188"/>
      <c r="P239" s="188"/>
      <c r="Q239" s="188"/>
      <c r="R239" s="154" t="s">
        <v>64</v>
      </c>
      <c r="S239" s="188"/>
      <c r="T239" s="155" t="s">
        <v>84</v>
      </c>
      <c r="U239" s="156" t="s">
        <v>4</v>
      </c>
      <c r="V239" s="157" t="s">
        <v>1</v>
      </c>
      <c r="W239" s="188"/>
      <c r="X239" s="154" t="s">
        <v>636</v>
      </c>
      <c r="Y239" s="188"/>
      <c r="Z239" s="188"/>
      <c r="AA239" s="188"/>
      <c r="AB239" s="188"/>
      <c r="AC239" s="188"/>
      <c r="AD239" s="188"/>
      <c r="AE239" s="188"/>
      <c r="AF239" s="158">
        <f>AF240</f>
        <v>27716893</v>
      </c>
      <c r="AG239" s="158">
        <f>AG240</f>
        <v>27676248.710000001</v>
      </c>
      <c r="AH239" s="186"/>
      <c r="AI239" s="186"/>
      <c r="AJ239" s="186"/>
      <c r="AK239" s="186"/>
      <c r="AL239" s="186"/>
      <c r="AM239" s="186"/>
      <c r="AN239" s="186"/>
      <c r="AO239" s="186"/>
      <c r="AP239" s="186"/>
      <c r="AQ239" s="186"/>
      <c r="AR239" s="186"/>
      <c r="AS239" s="186"/>
      <c r="AT239" s="186"/>
      <c r="AU239" s="186"/>
      <c r="AV239" s="186"/>
      <c r="AW239" s="186"/>
      <c r="AX239" s="186"/>
      <c r="AY239" s="158">
        <f t="shared" si="54"/>
        <v>99.853359140939787</v>
      </c>
    </row>
    <row r="240" spans="1:51" ht="32.25" x14ac:dyDescent="0.3">
      <c r="A240" s="186"/>
      <c r="B240" s="187"/>
      <c r="C240" s="187"/>
      <c r="D240" s="187"/>
      <c r="E240" s="187"/>
      <c r="F240" s="187"/>
      <c r="G240" s="187"/>
      <c r="H240" s="187"/>
      <c r="I240" s="187"/>
      <c r="J240" s="187"/>
      <c r="K240" s="187"/>
      <c r="L240" s="187"/>
      <c r="M240" s="187"/>
      <c r="N240" s="152" t="s">
        <v>85</v>
      </c>
      <c r="O240" s="188"/>
      <c r="P240" s="188"/>
      <c r="Q240" s="188"/>
      <c r="R240" s="154" t="s">
        <v>64</v>
      </c>
      <c r="S240" s="188"/>
      <c r="T240" s="155" t="s">
        <v>84</v>
      </c>
      <c r="U240" s="156" t="s">
        <v>2</v>
      </c>
      <c r="V240" s="157" t="s">
        <v>1</v>
      </c>
      <c r="W240" s="188"/>
      <c r="X240" s="154" t="s">
        <v>636</v>
      </c>
      <c r="Y240" s="188"/>
      <c r="Z240" s="188"/>
      <c r="AA240" s="188"/>
      <c r="AB240" s="188"/>
      <c r="AC240" s="188"/>
      <c r="AD240" s="188"/>
      <c r="AE240" s="188"/>
      <c r="AF240" s="158">
        <v>27716893</v>
      </c>
      <c r="AG240" s="158">
        <v>27676248.710000001</v>
      </c>
      <c r="AH240" s="186"/>
      <c r="AI240" s="186"/>
      <c r="AJ240" s="186"/>
      <c r="AK240" s="186"/>
      <c r="AL240" s="186"/>
      <c r="AM240" s="186"/>
      <c r="AN240" s="186"/>
      <c r="AO240" s="186"/>
      <c r="AP240" s="186"/>
      <c r="AQ240" s="186"/>
      <c r="AR240" s="186"/>
      <c r="AS240" s="186"/>
      <c r="AT240" s="186"/>
      <c r="AU240" s="186"/>
      <c r="AV240" s="186"/>
      <c r="AW240" s="186"/>
      <c r="AX240" s="186"/>
      <c r="AY240" s="158">
        <f t="shared" si="54"/>
        <v>99.853359140939787</v>
      </c>
    </row>
    <row r="241" spans="1:51" ht="48" x14ac:dyDescent="0.3">
      <c r="A241" s="186"/>
      <c r="B241" s="187"/>
      <c r="C241" s="187"/>
      <c r="D241" s="187"/>
      <c r="E241" s="187"/>
      <c r="F241" s="187"/>
      <c r="G241" s="187"/>
      <c r="H241" s="187"/>
      <c r="I241" s="187"/>
      <c r="J241" s="187"/>
      <c r="K241" s="187"/>
      <c r="L241" s="187"/>
      <c r="M241" s="187"/>
      <c r="N241" s="152" t="s">
        <v>67</v>
      </c>
      <c r="O241" s="188"/>
      <c r="P241" s="188"/>
      <c r="Q241" s="188"/>
      <c r="R241" s="154" t="s">
        <v>64</v>
      </c>
      <c r="S241" s="188"/>
      <c r="T241" s="155" t="s">
        <v>65</v>
      </c>
      <c r="U241" s="156" t="s">
        <v>4</v>
      </c>
      <c r="V241" s="157" t="s">
        <v>1</v>
      </c>
      <c r="W241" s="188"/>
      <c r="X241" s="154" t="s">
        <v>636</v>
      </c>
      <c r="Y241" s="188"/>
      <c r="Z241" s="188"/>
      <c r="AA241" s="188"/>
      <c r="AB241" s="188"/>
      <c r="AC241" s="188"/>
      <c r="AD241" s="188"/>
      <c r="AE241" s="188"/>
      <c r="AF241" s="158">
        <f>AF242</f>
        <v>404426</v>
      </c>
      <c r="AG241" s="158">
        <f>AG242</f>
        <v>404426</v>
      </c>
      <c r="AH241" s="186"/>
      <c r="AI241" s="186"/>
      <c r="AJ241" s="186"/>
      <c r="AK241" s="186"/>
      <c r="AL241" s="186"/>
      <c r="AM241" s="186"/>
      <c r="AN241" s="186"/>
      <c r="AO241" s="186"/>
      <c r="AP241" s="186"/>
      <c r="AQ241" s="186"/>
      <c r="AR241" s="186"/>
      <c r="AS241" s="186"/>
      <c r="AT241" s="186"/>
      <c r="AU241" s="186"/>
      <c r="AV241" s="186"/>
      <c r="AW241" s="186"/>
      <c r="AX241" s="186"/>
      <c r="AY241" s="158">
        <f t="shared" si="54"/>
        <v>100</v>
      </c>
    </row>
    <row r="242" spans="1:51" ht="63.75" x14ac:dyDescent="0.3">
      <c r="A242" s="186"/>
      <c r="B242" s="187"/>
      <c r="C242" s="187"/>
      <c r="D242" s="187"/>
      <c r="E242" s="187"/>
      <c r="F242" s="187"/>
      <c r="G242" s="187"/>
      <c r="H242" s="187"/>
      <c r="I242" s="187"/>
      <c r="J242" s="187"/>
      <c r="K242" s="187"/>
      <c r="L242" s="187"/>
      <c r="M242" s="187"/>
      <c r="N242" s="152" t="s">
        <v>66</v>
      </c>
      <c r="O242" s="188"/>
      <c r="P242" s="188"/>
      <c r="Q242" s="188"/>
      <c r="R242" s="154" t="s">
        <v>64</v>
      </c>
      <c r="S242" s="188"/>
      <c r="T242" s="155" t="s">
        <v>65</v>
      </c>
      <c r="U242" s="156" t="s">
        <v>2</v>
      </c>
      <c r="V242" s="157" t="s">
        <v>1</v>
      </c>
      <c r="W242" s="188"/>
      <c r="X242" s="154" t="s">
        <v>636</v>
      </c>
      <c r="Y242" s="188"/>
      <c r="Z242" s="188"/>
      <c r="AA242" s="188"/>
      <c r="AB242" s="188"/>
      <c r="AC242" s="188"/>
      <c r="AD242" s="188"/>
      <c r="AE242" s="188"/>
      <c r="AF242" s="158">
        <v>404426</v>
      </c>
      <c r="AG242" s="158">
        <v>404426</v>
      </c>
      <c r="AH242" s="186"/>
      <c r="AI242" s="186"/>
      <c r="AJ242" s="186"/>
      <c r="AK242" s="186"/>
      <c r="AL242" s="186"/>
      <c r="AM242" s="186"/>
      <c r="AN242" s="186"/>
      <c r="AO242" s="186"/>
      <c r="AP242" s="186"/>
      <c r="AQ242" s="186"/>
      <c r="AR242" s="186"/>
      <c r="AS242" s="186"/>
      <c r="AT242" s="186"/>
      <c r="AU242" s="186"/>
      <c r="AV242" s="186"/>
      <c r="AW242" s="186"/>
      <c r="AX242" s="186"/>
      <c r="AY242" s="158">
        <f t="shared" si="54"/>
        <v>100</v>
      </c>
    </row>
    <row r="243" spans="1:51" x14ac:dyDescent="0.3">
      <c r="A243" s="186"/>
      <c r="B243" s="187"/>
      <c r="C243" s="187"/>
      <c r="D243" s="187"/>
      <c r="E243" s="187"/>
      <c r="F243" s="187"/>
      <c r="G243" s="187"/>
      <c r="H243" s="187"/>
      <c r="I243" s="187"/>
      <c r="J243" s="187"/>
      <c r="K243" s="187"/>
      <c r="L243" s="187"/>
      <c r="M243" s="187"/>
      <c r="N243" s="152" t="s">
        <v>54</v>
      </c>
      <c r="O243" s="188"/>
      <c r="P243" s="188"/>
      <c r="Q243" s="188"/>
      <c r="R243" s="154" t="s">
        <v>64</v>
      </c>
      <c r="S243" s="188"/>
      <c r="T243" s="155" t="s">
        <v>53</v>
      </c>
      <c r="U243" s="156" t="s">
        <v>4</v>
      </c>
      <c r="V243" s="157" t="s">
        <v>1</v>
      </c>
      <c r="W243" s="188"/>
      <c r="X243" s="154" t="s">
        <v>636</v>
      </c>
      <c r="Y243" s="188"/>
      <c r="Z243" s="188"/>
      <c r="AA243" s="188"/>
      <c r="AB243" s="188"/>
      <c r="AC243" s="188"/>
      <c r="AD243" s="188"/>
      <c r="AE243" s="188"/>
      <c r="AF243" s="158">
        <f>AF244+AF246+AF248+AF250</f>
        <v>34015311</v>
      </c>
      <c r="AG243" s="158">
        <f>AG244+AG246+AG248</f>
        <v>34015311</v>
      </c>
      <c r="AH243" s="186"/>
      <c r="AI243" s="186"/>
      <c r="AJ243" s="186"/>
      <c r="AK243" s="186"/>
      <c r="AL243" s="186"/>
      <c r="AM243" s="186"/>
      <c r="AN243" s="186"/>
      <c r="AO243" s="186"/>
      <c r="AP243" s="186"/>
      <c r="AQ243" s="186"/>
      <c r="AR243" s="186"/>
      <c r="AS243" s="186"/>
      <c r="AT243" s="186"/>
      <c r="AU243" s="186"/>
      <c r="AV243" s="186"/>
      <c r="AW243" s="186"/>
      <c r="AX243" s="186"/>
      <c r="AY243" s="158">
        <f t="shared" si="54"/>
        <v>100</v>
      </c>
    </row>
    <row r="244" spans="1:51" ht="111" x14ac:dyDescent="0.3">
      <c r="A244" s="186"/>
      <c r="B244" s="187"/>
      <c r="C244" s="187"/>
      <c r="D244" s="187"/>
      <c r="E244" s="187"/>
      <c r="F244" s="187"/>
      <c r="G244" s="187"/>
      <c r="H244" s="187"/>
      <c r="I244" s="187"/>
      <c r="J244" s="187"/>
      <c r="K244" s="187"/>
      <c r="L244" s="187"/>
      <c r="M244" s="187"/>
      <c r="N244" s="152" t="s">
        <v>1024</v>
      </c>
      <c r="O244" s="188"/>
      <c r="P244" s="188"/>
      <c r="Q244" s="188"/>
      <c r="R244" s="154">
        <v>504</v>
      </c>
      <c r="S244" s="188"/>
      <c r="T244" s="155" t="s">
        <v>1025</v>
      </c>
      <c r="U244" s="156">
        <v>0</v>
      </c>
      <c r="V244" s="157">
        <v>0</v>
      </c>
      <c r="W244" s="188"/>
      <c r="X244" s="154">
        <v>150</v>
      </c>
      <c r="Y244" s="188"/>
      <c r="Z244" s="188"/>
      <c r="AA244" s="188"/>
      <c r="AB244" s="188"/>
      <c r="AC244" s="188"/>
      <c r="AD244" s="188"/>
      <c r="AE244" s="188"/>
      <c r="AF244" s="158">
        <f>AF245</f>
        <v>329406</v>
      </c>
      <c r="AG244" s="158">
        <f>AG245</f>
        <v>329406</v>
      </c>
      <c r="AH244" s="186"/>
      <c r="AI244" s="186"/>
      <c r="AJ244" s="186"/>
      <c r="AK244" s="186"/>
      <c r="AL244" s="186"/>
      <c r="AM244" s="186"/>
      <c r="AN244" s="186"/>
      <c r="AO244" s="186"/>
      <c r="AP244" s="186"/>
      <c r="AQ244" s="186"/>
      <c r="AR244" s="186"/>
      <c r="AS244" s="186"/>
      <c r="AT244" s="186"/>
      <c r="AU244" s="186"/>
      <c r="AV244" s="186"/>
      <c r="AW244" s="186"/>
      <c r="AX244" s="186"/>
      <c r="AY244" s="158">
        <f t="shared" si="54"/>
        <v>100</v>
      </c>
    </row>
    <row r="245" spans="1:51" ht="111" x14ac:dyDescent="0.3">
      <c r="A245" s="186"/>
      <c r="B245" s="187"/>
      <c r="C245" s="187"/>
      <c r="D245" s="187"/>
      <c r="E245" s="187"/>
      <c r="F245" s="187"/>
      <c r="G245" s="187"/>
      <c r="H245" s="187"/>
      <c r="I245" s="187"/>
      <c r="J245" s="187"/>
      <c r="K245" s="187"/>
      <c r="L245" s="187"/>
      <c r="M245" s="187"/>
      <c r="N245" s="152" t="s">
        <v>1026</v>
      </c>
      <c r="O245" s="188"/>
      <c r="P245" s="188"/>
      <c r="Q245" s="188"/>
      <c r="R245" s="154">
        <v>504</v>
      </c>
      <c r="S245" s="188"/>
      <c r="T245" s="155" t="s">
        <v>1025</v>
      </c>
      <c r="U245" s="156">
        <v>5</v>
      </c>
      <c r="V245" s="157">
        <v>0</v>
      </c>
      <c r="W245" s="188"/>
      <c r="X245" s="154">
        <v>150</v>
      </c>
      <c r="Y245" s="188"/>
      <c r="Z245" s="188"/>
      <c r="AA245" s="188"/>
      <c r="AB245" s="188"/>
      <c r="AC245" s="188"/>
      <c r="AD245" s="188"/>
      <c r="AE245" s="188"/>
      <c r="AF245" s="158">
        <v>329406</v>
      </c>
      <c r="AG245" s="158">
        <v>329406</v>
      </c>
      <c r="AH245" s="186"/>
      <c r="AI245" s="186"/>
      <c r="AJ245" s="186"/>
      <c r="AK245" s="186"/>
      <c r="AL245" s="186"/>
      <c r="AM245" s="186"/>
      <c r="AN245" s="186"/>
      <c r="AO245" s="186"/>
      <c r="AP245" s="186"/>
      <c r="AQ245" s="186"/>
      <c r="AR245" s="186"/>
      <c r="AS245" s="186"/>
      <c r="AT245" s="186"/>
      <c r="AU245" s="186"/>
      <c r="AV245" s="186"/>
      <c r="AW245" s="186"/>
      <c r="AX245" s="186"/>
      <c r="AY245" s="158">
        <f t="shared" si="54"/>
        <v>100</v>
      </c>
    </row>
    <row r="246" spans="1:51" ht="48" x14ac:dyDescent="0.3">
      <c r="A246" s="186"/>
      <c r="B246" s="187"/>
      <c r="C246" s="187"/>
      <c r="D246" s="187"/>
      <c r="E246" s="187"/>
      <c r="F246" s="187"/>
      <c r="G246" s="187"/>
      <c r="H246" s="187"/>
      <c r="I246" s="187"/>
      <c r="J246" s="187"/>
      <c r="K246" s="187"/>
      <c r="L246" s="187"/>
      <c r="M246" s="187"/>
      <c r="N246" s="152" t="s">
        <v>746</v>
      </c>
      <c r="O246" s="188"/>
      <c r="P246" s="188"/>
      <c r="Q246" s="188"/>
      <c r="R246" s="154" t="s">
        <v>64</v>
      </c>
      <c r="S246" s="188"/>
      <c r="T246" s="155" t="s">
        <v>677</v>
      </c>
      <c r="U246" s="156" t="s">
        <v>4</v>
      </c>
      <c r="V246" s="157" t="s">
        <v>1</v>
      </c>
      <c r="W246" s="188"/>
      <c r="X246" s="154" t="s">
        <v>636</v>
      </c>
      <c r="Y246" s="188"/>
      <c r="Z246" s="188"/>
      <c r="AA246" s="188"/>
      <c r="AB246" s="188"/>
      <c r="AC246" s="188"/>
      <c r="AD246" s="188"/>
      <c r="AE246" s="188"/>
      <c r="AF246" s="158">
        <f>AF247</f>
        <v>33475975</v>
      </c>
      <c r="AG246" s="158">
        <f t="shared" ref="AG246" si="56">AG247</f>
        <v>33475975</v>
      </c>
      <c r="AH246" s="186"/>
      <c r="AI246" s="186"/>
      <c r="AJ246" s="186"/>
      <c r="AK246" s="186"/>
      <c r="AL246" s="186"/>
      <c r="AM246" s="186"/>
      <c r="AN246" s="186"/>
      <c r="AO246" s="186"/>
      <c r="AP246" s="186"/>
      <c r="AQ246" s="186"/>
      <c r="AR246" s="186"/>
      <c r="AS246" s="186"/>
      <c r="AT246" s="186"/>
      <c r="AU246" s="186"/>
      <c r="AV246" s="186"/>
      <c r="AW246" s="186"/>
      <c r="AX246" s="186"/>
      <c r="AY246" s="158">
        <f t="shared" si="54"/>
        <v>100</v>
      </c>
    </row>
    <row r="247" spans="1:51" ht="48" x14ac:dyDescent="0.3">
      <c r="A247" s="186"/>
      <c r="B247" s="187"/>
      <c r="C247" s="187"/>
      <c r="D247" s="187"/>
      <c r="E247" s="187"/>
      <c r="F247" s="187"/>
      <c r="G247" s="187"/>
      <c r="H247" s="187"/>
      <c r="I247" s="187"/>
      <c r="J247" s="187"/>
      <c r="K247" s="187"/>
      <c r="L247" s="187"/>
      <c r="M247" s="187"/>
      <c r="N247" s="152" t="s">
        <v>747</v>
      </c>
      <c r="O247" s="188"/>
      <c r="P247" s="188"/>
      <c r="Q247" s="188"/>
      <c r="R247" s="154" t="s">
        <v>64</v>
      </c>
      <c r="S247" s="188"/>
      <c r="T247" s="155" t="s">
        <v>677</v>
      </c>
      <c r="U247" s="156" t="s">
        <v>2</v>
      </c>
      <c r="V247" s="157" t="s">
        <v>1</v>
      </c>
      <c r="W247" s="188"/>
      <c r="X247" s="154" t="s">
        <v>636</v>
      </c>
      <c r="Y247" s="188"/>
      <c r="Z247" s="188"/>
      <c r="AA247" s="188"/>
      <c r="AB247" s="188"/>
      <c r="AC247" s="188"/>
      <c r="AD247" s="188"/>
      <c r="AE247" s="188"/>
      <c r="AF247" s="158">
        <v>33475975</v>
      </c>
      <c r="AG247" s="158">
        <v>33475975</v>
      </c>
      <c r="AH247" s="186"/>
      <c r="AI247" s="186"/>
      <c r="AJ247" s="186"/>
      <c r="AK247" s="186"/>
      <c r="AL247" s="186"/>
      <c r="AM247" s="186"/>
      <c r="AN247" s="186"/>
      <c r="AO247" s="186"/>
      <c r="AP247" s="186"/>
      <c r="AQ247" s="186"/>
      <c r="AR247" s="186"/>
      <c r="AS247" s="186"/>
      <c r="AT247" s="186"/>
      <c r="AU247" s="186"/>
      <c r="AV247" s="186"/>
      <c r="AW247" s="186"/>
      <c r="AX247" s="186"/>
      <c r="AY247" s="158">
        <f t="shared" si="54"/>
        <v>100</v>
      </c>
    </row>
    <row r="248" spans="1:51" x14ac:dyDescent="0.3">
      <c r="A248" s="151"/>
      <c r="B248" s="184" t="s">
        <v>591</v>
      </c>
      <c r="C248" s="184"/>
      <c r="D248" s="184"/>
      <c r="E248" s="184"/>
      <c r="F248" s="184"/>
      <c r="G248" s="184"/>
      <c r="H248" s="184"/>
      <c r="I248" s="184"/>
      <c r="J248" s="184"/>
      <c r="K248" s="184"/>
      <c r="L248" s="184"/>
      <c r="M248" s="184"/>
      <c r="N248" s="152" t="s">
        <v>52</v>
      </c>
      <c r="O248" s="185"/>
      <c r="P248" s="185"/>
      <c r="Q248" s="185"/>
      <c r="R248" s="154">
        <v>504</v>
      </c>
      <c r="S248" s="154"/>
      <c r="T248" s="155" t="s">
        <v>50</v>
      </c>
      <c r="U248" s="156" t="s">
        <v>4</v>
      </c>
      <c r="V248" s="157" t="s">
        <v>1</v>
      </c>
      <c r="W248" s="157"/>
      <c r="X248" s="154" t="s">
        <v>636</v>
      </c>
      <c r="Y248" s="184"/>
      <c r="Z248" s="184"/>
      <c r="AA248" s="184"/>
      <c r="AB248" s="158"/>
      <c r="AC248" s="158"/>
      <c r="AD248" s="158"/>
      <c r="AE248" s="158"/>
      <c r="AF248" s="158">
        <f>AF249</f>
        <v>209930</v>
      </c>
      <c r="AG248" s="158">
        <f>AG249</f>
        <v>209930</v>
      </c>
      <c r="AH248" s="160"/>
      <c r="AI248" s="160"/>
      <c r="AJ248" s="160"/>
      <c r="AK248" s="160"/>
      <c r="AL248" s="160"/>
      <c r="AM248" s="160"/>
      <c r="AN248" s="160"/>
      <c r="AO248" s="160"/>
      <c r="AP248" s="160"/>
      <c r="AQ248" s="160"/>
      <c r="AR248" s="160"/>
      <c r="AS248" s="160"/>
      <c r="AT248" s="160"/>
      <c r="AU248" s="160"/>
      <c r="AV248" s="160"/>
      <c r="AW248" s="160"/>
      <c r="AX248" s="160"/>
      <c r="AY248" s="158">
        <f t="shared" si="54"/>
        <v>100</v>
      </c>
    </row>
    <row r="249" spans="1:51" x14ac:dyDescent="0.3">
      <c r="A249" s="186"/>
      <c r="B249" s="187"/>
      <c r="C249" s="187"/>
      <c r="D249" s="187"/>
      <c r="E249" s="187"/>
      <c r="F249" s="187"/>
      <c r="G249" s="187"/>
      <c r="H249" s="187"/>
      <c r="I249" s="187"/>
      <c r="J249" s="187"/>
      <c r="K249" s="187"/>
      <c r="L249" s="187"/>
      <c r="M249" s="187"/>
      <c r="N249" s="152" t="s">
        <v>51</v>
      </c>
      <c r="O249" s="188"/>
      <c r="P249" s="188"/>
      <c r="Q249" s="188"/>
      <c r="R249" s="154">
        <v>504</v>
      </c>
      <c r="S249" s="154"/>
      <c r="T249" s="155" t="s">
        <v>50</v>
      </c>
      <c r="U249" s="156" t="s">
        <v>2</v>
      </c>
      <c r="V249" s="157" t="s">
        <v>1</v>
      </c>
      <c r="W249" s="157"/>
      <c r="X249" s="154" t="s">
        <v>636</v>
      </c>
      <c r="Y249" s="188"/>
      <c r="Z249" s="188"/>
      <c r="AA249" s="188"/>
      <c r="AB249" s="188"/>
      <c r="AC249" s="188"/>
      <c r="AD249" s="188"/>
      <c r="AE249" s="188"/>
      <c r="AF249" s="158">
        <v>209930</v>
      </c>
      <c r="AG249" s="158">
        <v>209930</v>
      </c>
      <c r="AH249" s="186"/>
      <c r="AI249" s="186"/>
      <c r="AJ249" s="186"/>
      <c r="AK249" s="186"/>
      <c r="AL249" s="186"/>
      <c r="AM249" s="186"/>
      <c r="AN249" s="186"/>
      <c r="AO249" s="186"/>
      <c r="AP249" s="186"/>
      <c r="AQ249" s="186"/>
      <c r="AR249" s="186"/>
      <c r="AS249" s="186"/>
      <c r="AT249" s="186"/>
      <c r="AU249" s="186"/>
      <c r="AV249" s="186"/>
      <c r="AW249" s="186"/>
      <c r="AX249" s="186"/>
      <c r="AY249" s="158">
        <f t="shared" si="54"/>
        <v>100</v>
      </c>
    </row>
    <row r="250" spans="1:51" ht="32.25" x14ac:dyDescent="0.3">
      <c r="A250" s="186"/>
      <c r="B250" s="187"/>
      <c r="C250" s="187"/>
      <c r="D250" s="187"/>
      <c r="E250" s="187"/>
      <c r="F250" s="187"/>
      <c r="G250" s="187"/>
      <c r="H250" s="187"/>
      <c r="I250" s="187"/>
      <c r="J250" s="187"/>
      <c r="K250" s="187"/>
      <c r="L250" s="187"/>
      <c r="M250" s="187"/>
      <c r="N250" s="183" t="s">
        <v>807</v>
      </c>
      <c r="O250" s="188"/>
      <c r="P250" s="188"/>
      <c r="Q250" s="188"/>
      <c r="R250" s="154">
        <v>504</v>
      </c>
      <c r="S250" s="188"/>
      <c r="T250" s="155" t="s">
        <v>808</v>
      </c>
      <c r="U250" s="156">
        <v>0</v>
      </c>
      <c r="V250" s="157">
        <v>0</v>
      </c>
      <c r="W250" s="188"/>
      <c r="X250" s="154">
        <v>150</v>
      </c>
      <c r="Y250" s="188"/>
      <c r="Z250" s="188"/>
      <c r="AA250" s="188"/>
      <c r="AB250" s="188"/>
      <c r="AC250" s="188"/>
      <c r="AD250" s="188"/>
      <c r="AE250" s="188"/>
      <c r="AF250" s="158">
        <v>0</v>
      </c>
      <c r="AG250" s="158">
        <f>AG251</f>
        <v>-5500.33</v>
      </c>
      <c r="AH250" s="186"/>
      <c r="AI250" s="186"/>
      <c r="AJ250" s="186"/>
      <c r="AK250" s="186"/>
      <c r="AL250" s="186"/>
      <c r="AM250" s="186"/>
      <c r="AN250" s="186"/>
      <c r="AO250" s="186"/>
      <c r="AP250" s="186"/>
      <c r="AQ250" s="186"/>
      <c r="AR250" s="186"/>
      <c r="AS250" s="186"/>
      <c r="AT250" s="186"/>
      <c r="AU250" s="186"/>
      <c r="AV250" s="186"/>
      <c r="AW250" s="186"/>
      <c r="AX250" s="186"/>
      <c r="AY250" s="158"/>
    </row>
    <row r="251" spans="1:51" ht="32.25" x14ac:dyDescent="0.3">
      <c r="A251" s="186"/>
      <c r="B251" s="187"/>
      <c r="C251" s="187"/>
      <c r="D251" s="187"/>
      <c r="E251" s="187"/>
      <c r="F251" s="187"/>
      <c r="G251" s="187"/>
      <c r="H251" s="187"/>
      <c r="I251" s="187"/>
      <c r="J251" s="187"/>
      <c r="K251" s="187"/>
      <c r="L251" s="187"/>
      <c r="M251" s="187"/>
      <c r="N251" s="183" t="s">
        <v>809</v>
      </c>
      <c r="O251" s="188"/>
      <c r="P251" s="188"/>
      <c r="Q251" s="188"/>
      <c r="R251" s="154">
        <v>504</v>
      </c>
      <c r="S251" s="188"/>
      <c r="T251" s="155" t="s">
        <v>808</v>
      </c>
      <c r="U251" s="156">
        <v>5</v>
      </c>
      <c r="V251" s="157">
        <v>0</v>
      </c>
      <c r="W251" s="188"/>
      <c r="X251" s="154">
        <v>150</v>
      </c>
      <c r="Y251" s="188"/>
      <c r="Z251" s="188"/>
      <c r="AA251" s="188"/>
      <c r="AB251" s="188"/>
      <c r="AC251" s="188"/>
      <c r="AD251" s="188"/>
      <c r="AE251" s="188"/>
      <c r="AF251" s="158">
        <v>0</v>
      </c>
      <c r="AG251" s="158">
        <f>AG252</f>
        <v>-5500.33</v>
      </c>
      <c r="AH251" s="186"/>
      <c r="AI251" s="186"/>
      <c r="AJ251" s="186"/>
      <c r="AK251" s="186"/>
      <c r="AL251" s="186"/>
      <c r="AM251" s="186"/>
      <c r="AN251" s="186"/>
      <c r="AO251" s="186"/>
      <c r="AP251" s="186"/>
      <c r="AQ251" s="186"/>
      <c r="AR251" s="186"/>
      <c r="AS251" s="186"/>
      <c r="AT251" s="186"/>
      <c r="AU251" s="186"/>
      <c r="AV251" s="186"/>
      <c r="AW251" s="186"/>
      <c r="AX251" s="186"/>
      <c r="AY251" s="158"/>
    </row>
    <row r="252" spans="1:51" ht="32.25" x14ac:dyDescent="0.3">
      <c r="A252" s="186"/>
      <c r="B252" s="187"/>
      <c r="C252" s="187"/>
      <c r="D252" s="187"/>
      <c r="E252" s="187"/>
      <c r="F252" s="187"/>
      <c r="G252" s="187"/>
      <c r="H252" s="187"/>
      <c r="I252" s="187"/>
      <c r="J252" s="187"/>
      <c r="K252" s="187"/>
      <c r="L252" s="187"/>
      <c r="M252" s="187"/>
      <c r="N252" s="183" t="s">
        <v>810</v>
      </c>
      <c r="O252" s="188"/>
      <c r="P252" s="188"/>
      <c r="Q252" s="188"/>
      <c r="R252" s="154">
        <v>504</v>
      </c>
      <c r="S252" s="188"/>
      <c r="T252" s="155" t="s">
        <v>811</v>
      </c>
      <c r="U252" s="156">
        <v>5</v>
      </c>
      <c r="V252" s="157">
        <v>0</v>
      </c>
      <c r="W252" s="188"/>
      <c r="X252" s="154">
        <v>150</v>
      </c>
      <c r="Y252" s="188"/>
      <c r="Z252" s="188"/>
      <c r="AA252" s="188"/>
      <c r="AB252" s="188"/>
      <c r="AC252" s="188"/>
      <c r="AD252" s="188"/>
      <c r="AE252" s="188"/>
      <c r="AF252" s="158">
        <v>0</v>
      </c>
      <c r="AG252" s="158">
        <v>-5500.33</v>
      </c>
      <c r="AH252" s="186"/>
      <c r="AI252" s="186"/>
      <c r="AJ252" s="186"/>
      <c r="AK252" s="186"/>
      <c r="AL252" s="186"/>
      <c r="AM252" s="186"/>
      <c r="AN252" s="186"/>
      <c r="AO252" s="186"/>
      <c r="AP252" s="186"/>
      <c r="AQ252" s="186"/>
      <c r="AR252" s="186"/>
      <c r="AS252" s="186"/>
      <c r="AT252" s="186"/>
      <c r="AU252" s="186"/>
      <c r="AV252" s="186"/>
      <c r="AW252" s="186"/>
      <c r="AX252" s="186"/>
      <c r="AY252" s="158"/>
    </row>
    <row r="253" spans="1:51" x14ac:dyDescent="0.3">
      <c r="A253" s="189">
        <v>10</v>
      </c>
      <c r="B253" s="187"/>
      <c r="C253" s="187"/>
      <c r="D253" s="187"/>
      <c r="E253" s="187"/>
      <c r="F253" s="187"/>
      <c r="G253" s="187"/>
      <c r="H253" s="187"/>
      <c r="I253" s="187"/>
      <c r="J253" s="187"/>
      <c r="K253" s="187"/>
      <c r="L253" s="187"/>
      <c r="M253" s="187"/>
      <c r="N253" s="143" t="s">
        <v>63</v>
      </c>
      <c r="O253" s="190"/>
      <c r="P253" s="190"/>
      <c r="Q253" s="190"/>
      <c r="R253" s="168" t="s">
        <v>49</v>
      </c>
      <c r="S253" s="190"/>
      <c r="T253" s="169"/>
      <c r="U253" s="169"/>
      <c r="V253" s="169"/>
      <c r="W253" s="169"/>
      <c r="X253" s="169"/>
      <c r="Y253" s="190"/>
      <c r="Z253" s="190"/>
      <c r="AA253" s="190"/>
      <c r="AB253" s="190"/>
      <c r="AC253" s="190"/>
      <c r="AD253" s="190"/>
      <c r="AE253" s="190"/>
      <c r="AF253" s="148">
        <f>AF254</f>
        <v>225182959.19</v>
      </c>
      <c r="AG253" s="148">
        <f>AG254</f>
        <v>225285736.5</v>
      </c>
      <c r="AH253" s="189"/>
      <c r="AI253" s="189"/>
      <c r="AJ253" s="189"/>
      <c r="AK253" s="189"/>
      <c r="AL253" s="189"/>
      <c r="AM253" s="189"/>
      <c r="AN253" s="189"/>
      <c r="AO253" s="189"/>
      <c r="AP253" s="189"/>
      <c r="AQ253" s="189"/>
      <c r="AR253" s="189"/>
      <c r="AS253" s="189"/>
      <c r="AT253" s="189"/>
      <c r="AU253" s="189"/>
      <c r="AV253" s="189"/>
      <c r="AW253" s="189"/>
      <c r="AX253" s="189"/>
      <c r="AY253" s="148">
        <f t="shared" ref="AY253:AY305" si="57">AG253/AF253*100</f>
        <v>100.04564169081431</v>
      </c>
    </row>
    <row r="254" spans="1:51" x14ac:dyDescent="0.3">
      <c r="A254" s="186"/>
      <c r="B254" s="187"/>
      <c r="C254" s="187"/>
      <c r="D254" s="187"/>
      <c r="E254" s="187"/>
      <c r="F254" s="187"/>
      <c r="G254" s="187"/>
      <c r="H254" s="187"/>
      <c r="I254" s="187"/>
      <c r="J254" s="187"/>
      <c r="K254" s="187"/>
      <c r="L254" s="187"/>
      <c r="M254" s="187"/>
      <c r="N254" s="152" t="s">
        <v>47</v>
      </c>
      <c r="O254" s="188"/>
      <c r="P254" s="188"/>
      <c r="Q254" s="188"/>
      <c r="R254" s="154" t="s">
        <v>49</v>
      </c>
      <c r="S254" s="188"/>
      <c r="T254" s="155" t="s">
        <v>46</v>
      </c>
      <c r="U254" s="156" t="s">
        <v>4</v>
      </c>
      <c r="V254" s="157" t="s">
        <v>1</v>
      </c>
      <c r="W254" s="188"/>
      <c r="X254" s="154" t="s">
        <v>5</v>
      </c>
      <c r="Y254" s="188"/>
      <c r="Z254" s="188"/>
      <c r="AA254" s="188"/>
      <c r="AB254" s="188"/>
      <c r="AC254" s="188"/>
      <c r="AD254" s="188"/>
      <c r="AE254" s="188"/>
      <c r="AF254" s="158">
        <f>AF255+AF269</f>
        <v>225182959.19</v>
      </c>
      <c r="AG254" s="158">
        <f>AG255+AG269</f>
        <v>225285736.5</v>
      </c>
      <c r="AH254" s="186"/>
      <c r="AI254" s="186"/>
      <c r="AJ254" s="186"/>
      <c r="AK254" s="186"/>
      <c r="AL254" s="186"/>
      <c r="AM254" s="186"/>
      <c r="AN254" s="186"/>
      <c r="AO254" s="186"/>
      <c r="AP254" s="186"/>
      <c r="AQ254" s="186"/>
      <c r="AR254" s="186"/>
      <c r="AS254" s="186"/>
      <c r="AT254" s="186"/>
      <c r="AU254" s="186"/>
      <c r="AV254" s="186"/>
      <c r="AW254" s="186"/>
      <c r="AX254" s="186"/>
      <c r="AY254" s="158">
        <f t="shared" si="57"/>
        <v>100.04564169081431</v>
      </c>
    </row>
    <row r="255" spans="1:51" ht="32.25" x14ac:dyDescent="0.3">
      <c r="A255" s="186"/>
      <c r="B255" s="187"/>
      <c r="C255" s="187"/>
      <c r="D255" s="187"/>
      <c r="E255" s="187"/>
      <c r="F255" s="187"/>
      <c r="G255" s="187"/>
      <c r="H255" s="187"/>
      <c r="I255" s="187"/>
      <c r="J255" s="187"/>
      <c r="K255" s="187"/>
      <c r="L255" s="187"/>
      <c r="M255" s="187"/>
      <c r="N255" s="152" t="s">
        <v>45</v>
      </c>
      <c r="O255" s="188"/>
      <c r="P255" s="188"/>
      <c r="Q255" s="188"/>
      <c r="R255" s="154" t="s">
        <v>49</v>
      </c>
      <c r="S255" s="188"/>
      <c r="T255" s="155" t="s">
        <v>44</v>
      </c>
      <c r="U255" s="156" t="s">
        <v>4</v>
      </c>
      <c r="V255" s="157" t="s">
        <v>1</v>
      </c>
      <c r="W255" s="188"/>
      <c r="X255" s="154" t="s">
        <v>5</v>
      </c>
      <c r="Y255" s="188"/>
      <c r="Z255" s="188"/>
      <c r="AA255" s="188"/>
      <c r="AB255" s="188"/>
      <c r="AC255" s="188"/>
      <c r="AD255" s="188"/>
      <c r="AE255" s="188"/>
      <c r="AF255" s="158">
        <f>AF256+AF263+AF266</f>
        <v>225182959.19</v>
      </c>
      <c r="AG255" s="158">
        <f>AG256+AG263+AG266</f>
        <v>225182959.19</v>
      </c>
      <c r="AH255" s="186"/>
      <c r="AI255" s="186"/>
      <c r="AJ255" s="186"/>
      <c r="AK255" s="186"/>
      <c r="AL255" s="186"/>
      <c r="AM255" s="186"/>
      <c r="AN255" s="186"/>
      <c r="AO255" s="186"/>
      <c r="AP255" s="186"/>
      <c r="AQ255" s="186"/>
      <c r="AR255" s="186"/>
      <c r="AS255" s="186"/>
      <c r="AT255" s="186"/>
      <c r="AU255" s="186"/>
      <c r="AV255" s="186"/>
      <c r="AW255" s="186"/>
      <c r="AX255" s="186"/>
      <c r="AY255" s="158">
        <f t="shared" si="57"/>
        <v>100</v>
      </c>
    </row>
    <row r="256" spans="1:51" x14ac:dyDescent="0.3">
      <c r="A256" s="186"/>
      <c r="B256" s="187"/>
      <c r="C256" s="187"/>
      <c r="D256" s="187"/>
      <c r="E256" s="187"/>
      <c r="F256" s="187"/>
      <c r="G256" s="187"/>
      <c r="H256" s="187"/>
      <c r="I256" s="187"/>
      <c r="J256" s="187"/>
      <c r="K256" s="187"/>
      <c r="L256" s="187"/>
      <c r="M256" s="187"/>
      <c r="N256" s="152" t="s">
        <v>62</v>
      </c>
      <c r="O256" s="188"/>
      <c r="P256" s="188"/>
      <c r="Q256" s="188"/>
      <c r="R256" s="154" t="s">
        <v>49</v>
      </c>
      <c r="S256" s="188"/>
      <c r="T256" s="155" t="s">
        <v>61</v>
      </c>
      <c r="U256" s="156" t="s">
        <v>4</v>
      </c>
      <c r="V256" s="157" t="s">
        <v>1</v>
      </c>
      <c r="W256" s="188"/>
      <c r="X256" s="154" t="s">
        <v>636</v>
      </c>
      <c r="Y256" s="188"/>
      <c r="Z256" s="188"/>
      <c r="AA256" s="188"/>
      <c r="AB256" s="188"/>
      <c r="AC256" s="188"/>
      <c r="AD256" s="188"/>
      <c r="AE256" s="188"/>
      <c r="AF256" s="158">
        <f>AF257+AF259+AF261</f>
        <v>173029672.19</v>
      </c>
      <c r="AG256" s="158">
        <f>AG257+AG259+AG261</f>
        <v>173029672.19</v>
      </c>
      <c r="AH256" s="186"/>
      <c r="AI256" s="186"/>
      <c r="AJ256" s="186"/>
      <c r="AK256" s="186"/>
      <c r="AL256" s="186"/>
      <c r="AM256" s="186"/>
      <c r="AN256" s="186"/>
      <c r="AO256" s="186"/>
      <c r="AP256" s="186"/>
      <c r="AQ256" s="186"/>
      <c r="AR256" s="186"/>
      <c r="AS256" s="186"/>
      <c r="AT256" s="186"/>
      <c r="AU256" s="186"/>
      <c r="AV256" s="186"/>
      <c r="AW256" s="186"/>
      <c r="AX256" s="186"/>
      <c r="AY256" s="158">
        <f t="shared" si="57"/>
        <v>100</v>
      </c>
    </row>
    <row r="257" spans="1:51" x14ac:dyDescent="0.3">
      <c r="A257" s="186"/>
      <c r="B257" s="187"/>
      <c r="C257" s="187"/>
      <c r="D257" s="187"/>
      <c r="E257" s="187"/>
      <c r="F257" s="187"/>
      <c r="G257" s="187"/>
      <c r="H257" s="187"/>
      <c r="I257" s="187"/>
      <c r="J257" s="187"/>
      <c r="K257" s="187"/>
      <c r="L257" s="187"/>
      <c r="M257" s="187"/>
      <c r="N257" s="152" t="s">
        <v>60</v>
      </c>
      <c r="O257" s="188"/>
      <c r="P257" s="188"/>
      <c r="Q257" s="188"/>
      <c r="R257" s="154" t="s">
        <v>49</v>
      </c>
      <c r="S257" s="188"/>
      <c r="T257" s="155" t="s">
        <v>58</v>
      </c>
      <c r="U257" s="156" t="s">
        <v>4</v>
      </c>
      <c r="V257" s="157" t="s">
        <v>1</v>
      </c>
      <c r="W257" s="188"/>
      <c r="X257" s="154" t="s">
        <v>636</v>
      </c>
      <c r="Y257" s="188"/>
      <c r="Z257" s="188"/>
      <c r="AA257" s="188"/>
      <c r="AB257" s="188"/>
      <c r="AC257" s="188"/>
      <c r="AD257" s="188"/>
      <c r="AE257" s="188"/>
      <c r="AF257" s="158">
        <f>AF258</f>
        <v>136179906</v>
      </c>
      <c r="AG257" s="158">
        <f>AG258</f>
        <v>136179906</v>
      </c>
      <c r="AH257" s="186"/>
      <c r="AI257" s="186"/>
      <c r="AJ257" s="186"/>
      <c r="AK257" s="186"/>
      <c r="AL257" s="186"/>
      <c r="AM257" s="186"/>
      <c r="AN257" s="186"/>
      <c r="AO257" s="186"/>
      <c r="AP257" s="186"/>
      <c r="AQ257" s="186"/>
      <c r="AR257" s="186"/>
      <c r="AS257" s="186"/>
      <c r="AT257" s="186"/>
      <c r="AU257" s="186"/>
      <c r="AV257" s="186"/>
      <c r="AW257" s="186"/>
      <c r="AX257" s="186"/>
      <c r="AY257" s="158">
        <f t="shared" si="57"/>
        <v>100</v>
      </c>
    </row>
    <row r="258" spans="1:51" ht="32.25" x14ac:dyDescent="0.3">
      <c r="A258" s="186"/>
      <c r="B258" s="187"/>
      <c r="C258" s="187"/>
      <c r="D258" s="187"/>
      <c r="E258" s="187"/>
      <c r="F258" s="187"/>
      <c r="G258" s="187"/>
      <c r="H258" s="187"/>
      <c r="I258" s="187"/>
      <c r="J258" s="187"/>
      <c r="K258" s="187"/>
      <c r="L258" s="187"/>
      <c r="M258" s="187"/>
      <c r="N258" s="152" t="s">
        <v>748</v>
      </c>
      <c r="O258" s="188"/>
      <c r="P258" s="188"/>
      <c r="Q258" s="188"/>
      <c r="R258" s="154" t="s">
        <v>49</v>
      </c>
      <c r="S258" s="188"/>
      <c r="T258" s="155" t="s">
        <v>58</v>
      </c>
      <c r="U258" s="156" t="s">
        <v>2</v>
      </c>
      <c r="V258" s="157" t="s">
        <v>1</v>
      </c>
      <c r="W258" s="188"/>
      <c r="X258" s="154" t="s">
        <v>636</v>
      </c>
      <c r="Y258" s="188"/>
      <c r="Z258" s="188"/>
      <c r="AA258" s="188"/>
      <c r="AB258" s="188"/>
      <c r="AC258" s="188"/>
      <c r="AD258" s="188"/>
      <c r="AE258" s="188"/>
      <c r="AF258" s="158">
        <v>136179906</v>
      </c>
      <c r="AG258" s="158">
        <v>136179906</v>
      </c>
      <c r="AH258" s="186"/>
      <c r="AI258" s="186"/>
      <c r="AJ258" s="186"/>
      <c r="AK258" s="186"/>
      <c r="AL258" s="186"/>
      <c r="AM258" s="186"/>
      <c r="AN258" s="186"/>
      <c r="AO258" s="186"/>
      <c r="AP258" s="186"/>
      <c r="AQ258" s="186"/>
      <c r="AR258" s="186"/>
      <c r="AS258" s="186"/>
      <c r="AT258" s="186"/>
      <c r="AU258" s="186"/>
      <c r="AV258" s="186"/>
      <c r="AW258" s="186"/>
      <c r="AX258" s="186"/>
      <c r="AY258" s="158">
        <f t="shared" si="57"/>
        <v>100</v>
      </c>
    </row>
    <row r="259" spans="1:51" x14ac:dyDescent="0.3">
      <c r="A259" s="186"/>
      <c r="B259" s="187"/>
      <c r="C259" s="187"/>
      <c r="D259" s="187"/>
      <c r="E259" s="187"/>
      <c r="F259" s="187"/>
      <c r="G259" s="187"/>
      <c r="H259" s="187"/>
      <c r="I259" s="187"/>
      <c r="J259" s="187"/>
      <c r="K259" s="187"/>
      <c r="L259" s="187"/>
      <c r="M259" s="187"/>
      <c r="N259" s="152" t="s">
        <v>57</v>
      </c>
      <c r="O259" s="188"/>
      <c r="P259" s="188"/>
      <c r="Q259" s="188"/>
      <c r="R259" s="154" t="s">
        <v>49</v>
      </c>
      <c r="S259" s="188"/>
      <c r="T259" s="155" t="s">
        <v>55</v>
      </c>
      <c r="U259" s="156" t="s">
        <v>4</v>
      </c>
      <c r="V259" s="157" t="s">
        <v>1</v>
      </c>
      <c r="W259" s="188"/>
      <c r="X259" s="154" t="s">
        <v>636</v>
      </c>
      <c r="Y259" s="188"/>
      <c r="Z259" s="188"/>
      <c r="AA259" s="188"/>
      <c r="AB259" s="188"/>
      <c r="AC259" s="188"/>
      <c r="AD259" s="188"/>
      <c r="AE259" s="188"/>
      <c r="AF259" s="158">
        <f>AF260</f>
        <v>10469666.67</v>
      </c>
      <c r="AG259" s="158">
        <f>AG260</f>
        <v>10469666.67</v>
      </c>
      <c r="AH259" s="186"/>
      <c r="AI259" s="186"/>
      <c r="AJ259" s="186"/>
      <c r="AK259" s="186"/>
      <c r="AL259" s="186"/>
      <c r="AM259" s="186"/>
      <c r="AN259" s="186"/>
      <c r="AO259" s="186"/>
      <c r="AP259" s="186"/>
      <c r="AQ259" s="186"/>
      <c r="AR259" s="186"/>
      <c r="AS259" s="186"/>
      <c r="AT259" s="186"/>
      <c r="AU259" s="186"/>
      <c r="AV259" s="186"/>
      <c r="AW259" s="186"/>
      <c r="AX259" s="186"/>
      <c r="AY259" s="158">
        <f t="shared" si="57"/>
        <v>100</v>
      </c>
    </row>
    <row r="260" spans="1:51" ht="32.25" x14ac:dyDescent="0.3">
      <c r="A260" s="186"/>
      <c r="B260" s="187"/>
      <c r="C260" s="187"/>
      <c r="D260" s="187"/>
      <c r="E260" s="187"/>
      <c r="F260" s="187"/>
      <c r="G260" s="187"/>
      <c r="H260" s="187"/>
      <c r="I260" s="187"/>
      <c r="J260" s="187"/>
      <c r="K260" s="187"/>
      <c r="L260" s="187"/>
      <c r="M260" s="187"/>
      <c r="N260" s="152" t="s">
        <v>56</v>
      </c>
      <c r="O260" s="188"/>
      <c r="P260" s="188"/>
      <c r="Q260" s="188"/>
      <c r="R260" s="154" t="s">
        <v>49</v>
      </c>
      <c r="S260" s="188"/>
      <c r="T260" s="155" t="s">
        <v>55</v>
      </c>
      <c r="U260" s="156" t="s">
        <v>2</v>
      </c>
      <c r="V260" s="157" t="s">
        <v>1</v>
      </c>
      <c r="W260" s="188"/>
      <c r="X260" s="154" t="s">
        <v>636</v>
      </c>
      <c r="Y260" s="188"/>
      <c r="Z260" s="188"/>
      <c r="AA260" s="188"/>
      <c r="AB260" s="188"/>
      <c r="AC260" s="188"/>
      <c r="AD260" s="188"/>
      <c r="AE260" s="188"/>
      <c r="AF260" s="158">
        <v>10469666.67</v>
      </c>
      <c r="AG260" s="158">
        <v>10469666.67</v>
      </c>
      <c r="AH260" s="186"/>
      <c r="AI260" s="186"/>
      <c r="AJ260" s="186"/>
      <c r="AK260" s="186"/>
      <c r="AL260" s="186"/>
      <c r="AM260" s="186"/>
      <c r="AN260" s="186"/>
      <c r="AO260" s="186"/>
      <c r="AP260" s="186"/>
      <c r="AQ260" s="186"/>
      <c r="AR260" s="186"/>
      <c r="AS260" s="186"/>
      <c r="AT260" s="186"/>
      <c r="AU260" s="186"/>
      <c r="AV260" s="186"/>
      <c r="AW260" s="186"/>
      <c r="AX260" s="186"/>
      <c r="AY260" s="158">
        <f t="shared" si="57"/>
        <v>100</v>
      </c>
    </row>
    <row r="261" spans="1:51" x14ac:dyDescent="0.3">
      <c r="A261" s="186"/>
      <c r="B261" s="187"/>
      <c r="C261" s="187"/>
      <c r="D261" s="187"/>
      <c r="E261" s="187"/>
      <c r="F261" s="187"/>
      <c r="G261" s="187"/>
      <c r="H261" s="187"/>
      <c r="I261" s="187"/>
      <c r="J261" s="187"/>
      <c r="K261" s="187"/>
      <c r="L261" s="187"/>
      <c r="M261" s="187"/>
      <c r="N261" s="183" t="s">
        <v>795</v>
      </c>
      <c r="O261" s="188"/>
      <c r="P261" s="188"/>
      <c r="Q261" s="188"/>
      <c r="R261" s="154">
        <v>505</v>
      </c>
      <c r="S261" s="188"/>
      <c r="T261" s="155" t="s">
        <v>796</v>
      </c>
      <c r="U261" s="156">
        <v>0</v>
      </c>
      <c r="V261" s="157">
        <v>0</v>
      </c>
      <c r="W261" s="188"/>
      <c r="X261" s="154">
        <v>150</v>
      </c>
      <c r="Y261" s="188"/>
      <c r="Z261" s="188"/>
      <c r="AA261" s="188"/>
      <c r="AB261" s="188"/>
      <c r="AC261" s="188"/>
      <c r="AD261" s="188"/>
      <c r="AE261" s="188"/>
      <c r="AF261" s="158">
        <f>AF262</f>
        <v>26380099.52</v>
      </c>
      <c r="AG261" s="158">
        <f>AG262</f>
        <v>26380099.52</v>
      </c>
      <c r="AH261" s="186"/>
      <c r="AI261" s="186"/>
      <c r="AJ261" s="186"/>
      <c r="AK261" s="186"/>
      <c r="AL261" s="186"/>
      <c r="AM261" s="186"/>
      <c r="AN261" s="186"/>
      <c r="AO261" s="186"/>
      <c r="AP261" s="186"/>
      <c r="AQ261" s="186"/>
      <c r="AR261" s="186"/>
      <c r="AS261" s="186"/>
      <c r="AT261" s="186"/>
      <c r="AU261" s="186"/>
      <c r="AV261" s="186"/>
      <c r="AW261" s="186"/>
      <c r="AX261" s="186"/>
      <c r="AY261" s="158">
        <f t="shared" si="57"/>
        <v>100</v>
      </c>
    </row>
    <row r="262" spans="1:51" x14ac:dyDescent="0.3">
      <c r="A262" s="186"/>
      <c r="B262" s="187"/>
      <c r="C262" s="187"/>
      <c r="D262" s="187"/>
      <c r="E262" s="187"/>
      <c r="F262" s="187"/>
      <c r="G262" s="187"/>
      <c r="H262" s="187"/>
      <c r="I262" s="187"/>
      <c r="J262" s="187"/>
      <c r="K262" s="187"/>
      <c r="L262" s="187"/>
      <c r="M262" s="187"/>
      <c r="N262" s="183" t="s">
        <v>797</v>
      </c>
      <c r="O262" s="188"/>
      <c r="P262" s="188"/>
      <c r="Q262" s="188"/>
      <c r="R262" s="154">
        <v>505</v>
      </c>
      <c r="S262" s="188"/>
      <c r="T262" s="155" t="s">
        <v>796</v>
      </c>
      <c r="U262" s="156">
        <v>5</v>
      </c>
      <c r="V262" s="157">
        <v>0</v>
      </c>
      <c r="W262" s="188"/>
      <c r="X262" s="154">
        <v>150</v>
      </c>
      <c r="Y262" s="188"/>
      <c r="Z262" s="188"/>
      <c r="AA262" s="188"/>
      <c r="AB262" s="188"/>
      <c r="AC262" s="188"/>
      <c r="AD262" s="188"/>
      <c r="AE262" s="188"/>
      <c r="AF262" s="158">
        <v>26380099.52</v>
      </c>
      <c r="AG262" s="158">
        <v>26380099.52</v>
      </c>
      <c r="AH262" s="186"/>
      <c r="AI262" s="186"/>
      <c r="AJ262" s="186"/>
      <c r="AK262" s="186"/>
      <c r="AL262" s="186"/>
      <c r="AM262" s="186"/>
      <c r="AN262" s="186"/>
      <c r="AO262" s="186"/>
      <c r="AP262" s="186"/>
      <c r="AQ262" s="186"/>
      <c r="AR262" s="186"/>
      <c r="AS262" s="186"/>
      <c r="AT262" s="186"/>
      <c r="AU262" s="186"/>
      <c r="AV262" s="186"/>
      <c r="AW262" s="186"/>
      <c r="AX262" s="186"/>
      <c r="AY262" s="158">
        <f t="shared" si="57"/>
        <v>100</v>
      </c>
    </row>
    <row r="263" spans="1:51" x14ac:dyDescent="0.3">
      <c r="A263" s="186"/>
      <c r="B263" s="187"/>
      <c r="C263" s="187"/>
      <c r="D263" s="187"/>
      <c r="E263" s="187"/>
      <c r="F263" s="187"/>
      <c r="G263" s="187"/>
      <c r="H263" s="187"/>
      <c r="I263" s="187"/>
      <c r="J263" s="187"/>
      <c r="K263" s="187"/>
      <c r="L263" s="187"/>
      <c r="M263" s="187"/>
      <c r="N263" s="152" t="s">
        <v>38</v>
      </c>
      <c r="O263" s="188"/>
      <c r="P263" s="188"/>
      <c r="Q263" s="188"/>
      <c r="R263" s="154" t="s">
        <v>49</v>
      </c>
      <c r="S263" s="188"/>
      <c r="T263" s="155" t="s">
        <v>37</v>
      </c>
      <c r="U263" s="156" t="s">
        <v>4</v>
      </c>
      <c r="V263" s="157" t="s">
        <v>1</v>
      </c>
      <c r="W263" s="188"/>
      <c r="X263" s="154" t="s">
        <v>636</v>
      </c>
      <c r="Y263" s="188"/>
      <c r="Z263" s="188"/>
      <c r="AA263" s="188"/>
      <c r="AB263" s="188"/>
      <c r="AC263" s="188"/>
      <c r="AD263" s="188"/>
      <c r="AE263" s="188"/>
      <c r="AF263" s="158">
        <f>AF264</f>
        <v>51635820</v>
      </c>
      <c r="AG263" s="158">
        <f>AG264</f>
        <v>51635820</v>
      </c>
      <c r="AH263" s="186"/>
      <c r="AI263" s="186"/>
      <c r="AJ263" s="186"/>
      <c r="AK263" s="186"/>
      <c r="AL263" s="186"/>
      <c r="AM263" s="186"/>
      <c r="AN263" s="186"/>
      <c r="AO263" s="186"/>
      <c r="AP263" s="186"/>
      <c r="AQ263" s="186"/>
      <c r="AR263" s="186"/>
      <c r="AS263" s="186"/>
      <c r="AT263" s="186"/>
      <c r="AU263" s="186"/>
      <c r="AV263" s="186"/>
      <c r="AW263" s="186"/>
      <c r="AX263" s="186"/>
      <c r="AY263" s="158">
        <f t="shared" si="57"/>
        <v>100</v>
      </c>
    </row>
    <row r="264" spans="1:51" ht="32.25" x14ac:dyDescent="0.3">
      <c r="A264" s="186"/>
      <c r="B264" s="187"/>
      <c r="C264" s="187"/>
      <c r="D264" s="187"/>
      <c r="E264" s="187"/>
      <c r="F264" s="187"/>
      <c r="G264" s="187"/>
      <c r="H264" s="187"/>
      <c r="I264" s="187"/>
      <c r="J264" s="187"/>
      <c r="K264" s="187"/>
      <c r="L264" s="187"/>
      <c r="M264" s="187"/>
      <c r="N264" s="152" t="s">
        <v>36</v>
      </c>
      <c r="O264" s="188"/>
      <c r="P264" s="188"/>
      <c r="Q264" s="188"/>
      <c r="R264" s="154" t="s">
        <v>49</v>
      </c>
      <c r="S264" s="188"/>
      <c r="T264" s="155" t="s">
        <v>34</v>
      </c>
      <c r="U264" s="156" t="s">
        <v>4</v>
      </c>
      <c r="V264" s="157" t="s">
        <v>1</v>
      </c>
      <c r="W264" s="188"/>
      <c r="X264" s="154" t="s">
        <v>636</v>
      </c>
      <c r="Y264" s="188"/>
      <c r="Z264" s="188"/>
      <c r="AA264" s="188"/>
      <c r="AB264" s="188"/>
      <c r="AC264" s="188"/>
      <c r="AD264" s="188"/>
      <c r="AE264" s="188"/>
      <c r="AF264" s="158">
        <f>AF265</f>
        <v>51635820</v>
      </c>
      <c r="AG264" s="158">
        <f>AG265</f>
        <v>51635820</v>
      </c>
      <c r="AH264" s="186"/>
      <c r="AI264" s="186"/>
      <c r="AJ264" s="186"/>
      <c r="AK264" s="186"/>
      <c r="AL264" s="186"/>
      <c r="AM264" s="186"/>
      <c r="AN264" s="186"/>
      <c r="AO264" s="186"/>
      <c r="AP264" s="186"/>
      <c r="AQ264" s="186"/>
      <c r="AR264" s="186"/>
      <c r="AS264" s="186"/>
      <c r="AT264" s="186"/>
      <c r="AU264" s="186"/>
      <c r="AV264" s="186"/>
      <c r="AW264" s="186"/>
      <c r="AX264" s="186"/>
      <c r="AY264" s="158">
        <f t="shared" si="57"/>
        <v>100</v>
      </c>
    </row>
    <row r="265" spans="1:51" ht="32.25" x14ac:dyDescent="0.3">
      <c r="A265" s="186"/>
      <c r="B265" s="187"/>
      <c r="C265" s="187"/>
      <c r="D265" s="187"/>
      <c r="E265" s="187"/>
      <c r="F265" s="187"/>
      <c r="G265" s="187"/>
      <c r="H265" s="187"/>
      <c r="I265" s="187"/>
      <c r="J265" s="187"/>
      <c r="K265" s="187"/>
      <c r="L265" s="187"/>
      <c r="M265" s="187"/>
      <c r="N265" s="152" t="s">
        <v>35</v>
      </c>
      <c r="O265" s="188"/>
      <c r="P265" s="188"/>
      <c r="Q265" s="188"/>
      <c r="R265" s="154" t="s">
        <v>49</v>
      </c>
      <c r="S265" s="188"/>
      <c r="T265" s="155" t="s">
        <v>34</v>
      </c>
      <c r="U265" s="156" t="s">
        <v>2</v>
      </c>
      <c r="V265" s="157" t="s">
        <v>1</v>
      </c>
      <c r="W265" s="188"/>
      <c r="X265" s="154" t="s">
        <v>636</v>
      </c>
      <c r="Y265" s="188"/>
      <c r="Z265" s="188"/>
      <c r="AA265" s="188"/>
      <c r="AB265" s="188"/>
      <c r="AC265" s="188"/>
      <c r="AD265" s="188"/>
      <c r="AE265" s="188"/>
      <c r="AF265" s="158">
        <v>51635820</v>
      </c>
      <c r="AG265" s="158">
        <v>51635820</v>
      </c>
      <c r="AH265" s="186"/>
      <c r="AI265" s="186"/>
      <c r="AJ265" s="186"/>
      <c r="AK265" s="186"/>
      <c r="AL265" s="186"/>
      <c r="AM265" s="186"/>
      <c r="AN265" s="186"/>
      <c r="AO265" s="186"/>
      <c r="AP265" s="186"/>
      <c r="AQ265" s="186"/>
      <c r="AR265" s="186"/>
      <c r="AS265" s="186"/>
      <c r="AT265" s="186"/>
      <c r="AU265" s="186"/>
      <c r="AV265" s="186"/>
      <c r="AW265" s="186"/>
      <c r="AX265" s="186"/>
      <c r="AY265" s="158">
        <f t="shared" si="57"/>
        <v>100</v>
      </c>
    </row>
    <row r="266" spans="1:51" x14ac:dyDescent="0.3">
      <c r="A266" s="186"/>
      <c r="B266" s="187"/>
      <c r="C266" s="187"/>
      <c r="D266" s="187"/>
      <c r="E266" s="187"/>
      <c r="F266" s="187"/>
      <c r="G266" s="187"/>
      <c r="H266" s="187"/>
      <c r="I266" s="187"/>
      <c r="J266" s="187"/>
      <c r="K266" s="187"/>
      <c r="L266" s="187"/>
      <c r="M266" s="187"/>
      <c r="N266" s="152" t="s">
        <v>54</v>
      </c>
      <c r="O266" s="188"/>
      <c r="P266" s="188"/>
      <c r="Q266" s="188"/>
      <c r="R266" s="154">
        <v>505</v>
      </c>
      <c r="S266" s="154"/>
      <c r="T266" s="155" t="s">
        <v>53</v>
      </c>
      <c r="U266" s="156" t="s">
        <v>4</v>
      </c>
      <c r="V266" s="157" t="s">
        <v>1</v>
      </c>
      <c r="W266" s="157"/>
      <c r="X266" s="154" t="s">
        <v>636</v>
      </c>
      <c r="Y266" s="188"/>
      <c r="Z266" s="188"/>
      <c r="AA266" s="188"/>
      <c r="AB266" s="188"/>
      <c r="AC266" s="188"/>
      <c r="AD266" s="188"/>
      <c r="AE266" s="188"/>
      <c r="AF266" s="158">
        <f>AF267+AF269</f>
        <v>517467</v>
      </c>
      <c r="AG266" s="158">
        <f>AG267</f>
        <v>517467</v>
      </c>
      <c r="AH266" s="186"/>
      <c r="AI266" s="186"/>
      <c r="AJ266" s="186"/>
      <c r="AK266" s="186"/>
      <c r="AL266" s="186"/>
      <c r="AM266" s="186"/>
      <c r="AN266" s="186"/>
      <c r="AO266" s="186"/>
      <c r="AP266" s="186"/>
      <c r="AQ266" s="186"/>
      <c r="AR266" s="186"/>
      <c r="AS266" s="186"/>
      <c r="AT266" s="186"/>
      <c r="AU266" s="186"/>
      <c r="AV266" s="186"/>
      <c r="AW266" s="186"/>
      <c r="AX266" s="186"/>
      <c r="AY266" s="158">
        <f t="shared" si="57"/>
        <v>100</v>
      </c>
    </row>
    <row r="267" spans="1:51" ht="48" x14ac:dyDescent="0.3">
      <c r="A267" s="186"/>
      <c r="B267" s="187"/>
      <c r="C267" s="187"/>
      <c r="D267" s="187"/>
      <c r="E267" s="187"/>
      <c r="F267" s="187"/>
      <c r="G267" s="187"/>
      <c r="H267" s="187"/>
      <c r="I267" s="187"/>
      <c r="J267" s="187"/>
      <c r="K267" s="187"/>
      <c r="L267" s="187"/>
      <c r="M267" s="187"/>
      <c r="N267" s="152" t="s">
        <v>80</v>
      </c>
      <c r="O267" s="188"/>
      <c r="P267" s="188"/>
      <c r="Q267" s="188"/>
      <c r="R267" s="154">
        <v>505</v>
      </c>
      <c r="S267" s="154"/>
      <c r="T267" s="155" t="s">
        <v>77</v>
      </c>
      <c r="U267" s="156" t="s">
        <v>4</v>
      </c>
      <c r="V267" s="157" t="s">
        <v>1</v>
      </c>
      <c r="W267" s="157"/>
      <c r="X267" s="154" t="s">
        <v>636</v>
      </c>
      <c r="Y267" s="188"/>
      <c r="Z267" s="188"/>
      <c r="AA267" s="188"/>
      <c r="AB267" s="188"/>
      <c r="AC267" s="188"/>
      <c r="AD267" s="188"/>
      <c r="AE267" s="188"/>
      <c r="AF267" s="158">
        <f t="shared" ref="AF267" si="58">AF268</f>
        <v>517467</v>
      </c>
      <c r="AG267" s="158">
        <f>AG268</f>
        <v>517467</v>
      </c>
      <c r="AH267" s="186"/>
      <c r="AI267" s="186"/>
      <c r="AJ267" s="186"/>
      <c r="AK267" s="186"/>
      <c r="AL267" s="186"/>
      <c r="AM267" s="186"/>
      <c r="AN267" s="186"/>
      <c r="AO267" s="186"/>
      <c r="AP267" s="186"/>
      <c r="AQ267" s="186"/>
      <c r="AR267" s="186"/>
      <c r="AS267" s="186"/>
      <c r="AT267" s="186"/>
      <c r="AU267" s="186"/>
      <c r="AV267" s="186"/>
      <c r="AW267" s="186"/>
      <c r="AX267" s="186"/>
      <c r="AY267" s="158">
        <f t="shared" si="57"/>
        <v>100</v>
      </c>
    </row>
    <row r="268" spans="1:51" ht="48" x14ac:dyDescent="0.3">
      <c r="A268" s="186"/>
      <c r="B268" s="187"/>
      <c r="C268" s="187"/>
      <c r="D268" s="187"/>
      <c r="E268" s="187"/>
      <c r="F268" s="187"/>
      <c r="G268" s="187"/>
      <c r="H268" s="187"/>
      <c r="I268" s="187"/>
      <c r="J268" s="187"/>
      <c r="K268" s="187"/>
      <c r="L268" s="187"/>
      <c r="M268" s="187"/>
      <c r="N268" s="152" t="s">
        <v>79</v>
      </c>
      <c r="O268" s="188"/>
      <c r="P268" s="188"/>
      <c r="Q268" s="188"/>
      <c r="R268" s="154">
        <v>505</v>
      </c>
      <c r="S268" s="154"/>
      <c r="T268" s="155" t="s">
        <v>77</v>
      </c>
      <c r="U268" s="156" t="s">
        <v>2</v>
      </c>
      <c r="V268" s="157" t="s">
        <v>1</v>
      </c>
      <c r="W268" s="157"/>
      <c r="X268" s="154" t="s">
        <v>636</v>
      </c>
      <c r="Y268" s="188"/>
      <c r="Z268" s="188"/>
      <c r="AA268" s="188"/>
      <c r="AB268" s="188"/>
      <c r="AC268" s="188"/>
      <c r="AD268" s="188"/>
      <c r="AE268" s="188"/>
      <c r="AF268" s="158">
        <v>517467</v>
      </c>
      <c r="AG268" s="158">
        <v>517467</v>
      </c>
      <c r="AH268" s="186"/>
      <c r="AI268" s="186"/>
      <c r="AJ268" s="186"/>
      <c r="AK268" s="186"/>
      <c r="AL268" s="186"/>
      <c r="AM268" s="186"/>
      <c r="AN268" s="186"/>
      <c r="AO268" s="186"/>
      <c r="AP268" s="186"/>
      <c r="AQ268" s="186"/>
      <c r="AR268" s="186"/>
      <c r="AS268" s="186"/>
      <c r="AT268" s="186"/>
      <c r="AU268" s="186"/>
      <c r="AV268" s="186"/>
      <c r="AW268" s="186"/>
      <c r="AX268" s="186"/>
      <c r="AY268" s="158">
        <f t="shared" si="57"/>
        <v>100</v>
      </c>
    </row>
    <row r="269" spans="1:51" ht="48" x14ac:dyDescent="0.3">
      <c r="A269" s="186"/>
      <c r="B269" s="187"/>
      <c r="C269" s="187"/>
      <c r="D269" s="187"/>
      <c r="E269" s="187"/>
      <c r="F269" s="187"/>
      <c r="G269" s="187"/>
      <c r="H269" s="187"/>
      <c r="I269" s="187"/>
      <c r="J269" s="187"/>
      <c r="K269" s="187"/>
      <c r="L269" s="187"/>
      <c r="M269" s="187"/>
      <c r="N269" s="183" t="s">
        <v>801</v>
      </c>
      <c r="O269" s="188"/>
      <c r="P269" s="188"/>
      <c r="Q269" s="188"/>
      <c r="R269" s="154">
        <v>505</v>
      </c>
      <c r="S269" s="188"/>
      <c r="T269" s="155" t="s">
        <v>802</v>
      </c>
      <c r="U269" s="156">
        <v>0</v>
      </c>
      <c r="V269" s="157">
        <v>0</v>
      </c>
      <c r="W269" s="188"/>
      <c r="X269" s="154">
        <v>0</v>
      </c>
      <c r="Y269" s="188"/>
      <c r="Z269" s="188"/>
      <c r="AA269" s="188"/>
      <c r="AB269" s="188"/>
      <c r="AC269" s="188"/>
      <c r="AD269" s="188"/>
      <c r="AE269" s="188"/>
      <c r="AF269" s="158">
        <v>0</v>
      </c>
      <c r="AG269" s="158">
        <f>AG270</f>
        <v>102777.31</v>
      </c>
      <c r="AH269" s="186"/>
      <c r="AI269" s="186"/>
      <c r="AJ269" s="186"/>
      <c r="AK269" s="186"/>
      <c r="AL269" s="186"/>
      <c r="AM269" s="186"/>
      <c r="AN269" s="186"/>
      <c r="AO269" s="186"/>
      <c r="AP269" s="186"/>
      <c r="AQ269" s="186"/>
      <c r="AR269" s="186"/>
      <c r="AS269" s="186"/>
      <c r="AT269" s="186"/>
      <c r="AU269" s="186"/>
      <c r="AV269" s="186"/>
      <c r="AW269" s="186"/>
      <c r="AX269" s="186"/>
      <c r="AY269" s="158"/>
    </row>
    <row r="270" spans="1:51" ht="63.75" x14ac:dyDescent="0.3">
      <c r="A270" s="186"/>
      <c r="B270" s="187"/>
      <c r="C270" s="187"/>
      <c r="D270" s="187"/>
      <c r="E270" s="187"/>
      <c r="F270" s="187"/>
      <c r="G270" s="187"/>
      <c r="H270" s="187"/>
      <c r="I270" s="187"/>
      <c r="J270" s="187"/>
      <c r="K270" s="187"/>
      <c r="L270" s="187"/>
      <c r="M270" s="187"/>
      <c r="N270" s="183" t="s">
        <v>803</v>
      </c>
      <c r="O270" s="188"/>
      <c r="P270" s="188"/>
      <c r="Q270" s="188"/>
      <c r="R270" s="154">
        <v>505</v>
      </c>
      <c r="S270" s="188"/>
      <c r="T270" s="155" t="s">
        <v>802</v>
      </c>
      <c r="U270" s="156">
        <v>0</v>
      </c>
      <c r="V270" s="157">
        <v>0</v>
      </c>
      <c r="W270" s="188"/>
      <c r="X270" s="154">
        <v>150</v>
      </c>
      <c r="Y270" s="188"/>
      <c r="Z270" s="188"/>
      <c r="AA270" s="188"/>
      <c r="AB270" s="188"/>
      <c r="AC270" s="188"/>
      <c r="AD270" s="188"/>
      <c r="AE270" s="188"/>
      <c r="AF270" s="158">
        <v>0</v>
      </c>
      <c r="AG270" s="158">
        <f>AG271</f>
        <v>102777.31</v>
      </c>
      <c r="AH270" s="186"/>
      <c r="AI270" s="186"/>
      <c r="AJ270" s="186"/>
      <c r="AK270" s="186"/>
      <c r="AL270" s="186"/>
      <c r="AM270" s="186"/>
      <c r="AN270" s="186"/>
      <c r="AO270" s="186"/>
      <c r="AP270" s="186"/>
      <c r="AQ270" s="186"/>
      <c r="AR270" s="186"/>
      <c r="AS270" s="186"/>
      <c r="AT270" s="186"/>
      <c r="AU270" s="186"/>
      <c r="AV270" s="186"/>
      <c r="AW270" s="186"/>
      <c r="AX270" s="186"/>
      <c r="AY270" s="158"/>
    </row>
    <row r="271" spans="1:51" ht="63.75" x14ac:dyDescent="0.3">
      <c r="A271" s="186"/>
      <c r="B271" s="187"/>
      <c r="C271" s="187"/>
      <c r="D271" s="187"/>
      <c r="E271" s="187"/>
      <c r="F271" s="187"/>
      <c r="G271" s="187"/>
      <c r="H271" s="187"/>
      <c r="I271" s="187"/>
      <c r="J271" s="187"/>
      <c r="K271" s="187"/>
      <c r="L271" s="187"/>
      <c r="M271" s="187"/>
      <c r="N271" s="183" t="s">
        <v>804</v>
      </c>
      <c r="O271" s="188"/>
      <c r="P271" s="188"/>
      <c r="Q271" s="188"/>
      <c r="R271" s="154">
        <v>505</v>
      </c>
      <c r="S271" s="188"/>
      <c r="T271" s="155" t="s">
        <v>802</v>
      </c>
      <c r="U271" s="156">
        <v>5</v>
      </c>
      <c r="V271" s="157">
        <v>0</v>
      </c>
      <c r="W271" s="188"/>
      <c r="X271" s="154">
        <v>150</v>
      </c>
      <c r="Y271" s="188"/>
      <c r="Z271" s="188"/>
      <c r="AA271" s="188"/>
      <c r="AB271" s="188"/>
      <c r="AC271" s="188"/>
      <c r="AD271" s="188"/>
      <c r="AE271" s="188"/>
      <c r="AF271" s="158">
        <v>0</v>
      </c>
      <c r="AG271" s="158">
        <f>AG272</f>
        <v>102777.31</v>
      </c>
      <c r="AH271" s="186"/>
      <c r="AI271" s="186"/>
      <c r="AJ271" s="186"/>
      <c r="AK271" s="186"/>
      <c r="AL271" s="186"/>
      <c r="AM271" s="186"/>
      <c r="AN271" s="186"/>
      <c r="AO271" s="186"/>
      <c r="AP271" s="186"/>
      <c r="AQ271" s="186"/>
      <c r="AR271" s="186"/>
      <c r="AS271" s="186"/>
      <c r="AT271" s="186"/>
      <c r="AU271" s="186"/>
      <c r="AV271" s="186"/>
      <c r="AW271" s="186"/>
      <c r="AX271" s="186"/>
      <c r="AY271" s="158"/>
    </row>
    <row r="272" spans="1:51" ht="48" x14ac:dyDescent="0.3">
      <c r="A272" s="186"/>
      <c r="B272" s="187"/>
      <c r="C272" s="187"/>
      <c r="D272" s="187"/>
      <c r="E272" s="187"/>
      <c r="F272" s="187"/>
      <c r="G272" s="187"/>
      <c r="H272" s="187"/>
      <c r="I272" s="187"/>
      <c r="J272" s="187"/>
      <c r="K272" s="187"/>
      <c r="L272" s="187"/>
      <c r="M272" s="187"/>
      <c r="N272" s="183" t="s">
        <v>805</v>
      </c>
      <c r="O272" s="188"/>
      <c r="P272" s="188"/>
      <c r="Q272" s="188"/>
      <c r="R272" s="154">
        <v>505</v>
      </c>
      <c r="S272" s="188"/>
      <c r="T272" s="155" t="s">
        <v>806</v>
      </c>
      <c r="U272" s="156">
        <v>5</v>
      </c>
      <c r="V272" s="157">
        <v>0</v>
      </c>
      <c r="W272" s="188"/>
      <c r="X272" s="154">
        <v>150</v>
      </c>
      <c r="Y272" s="188"/>
      <c r="Z272" s="188"/>
      <c r="AA272" s="188"/>
      <c r="AB272" s="188"/>
      <c r="AC272" s="188"/>
      <c r="AD272" s="188"/>
      <c r="AE272" s="188"/>
      <c r="AF272" s="158">
        <v>0</v>
      </c>
      <c r="AG272" s="158">
        <v>102777.31</v>
      </c>
      <c r="AH272" s="186"/>
      <c r="AI272" s="186"/>
      <c r="AJ272" s="186"/>
      <c r="AK272" s="186"/>
      <c r="AL272" s="186"/>
      <c r="AM272" s="186"/>
      <c r="AN272" s="186"/>
      <c r="AO272" s="186"/>
      <c r="AP272" s="186"/>
      <c r="AQ272" s="186"/>
      <c r="AR272" s="186"/>
      <c r="AS272" s="186"/>
      <c r="AT272" s="186"/>
      <c r="AU272" s="186"/>
      <c r="AV272" s="186"/>
      <c r="AW272" s="186"/>
      <c r="AX272" s="186"/>
      <c r="AY272" s="158"/>
    </row>
    <row r="273" spans="1:51" ht="32.25" x14ac:dyDescent="0.3">
      <c r="A273" s="189">
        <v>11</v>
      </c>
      <c r="B273" s="187"/>
      <c r="C273" s="187"/>
      <c r="D273" s="187"/>
      <c r="E273" s="187"/>
      <c r="F273" s="187"/>
      <c r="G273" s="187"/>
      <c r="H273" s="187"/>
      <c r="I273" s="187"/>
      <c r="J273" s="187"/>
      <c r="K273" s="187"/>
      <c r="L273" s="187"/>
      <c r="M273" s="187"/>
      <c r="N273" s="143" t="s">
        <v>48</v>
      </c>
      <c r="O273" s="190"/>
      <c r="P273" s="190"/>
      <c r="Q273" s="190"/>
      <c r="R273" s="168" t="s">
        <v>33</v>
      </c>
      <c r="S273" s="190"/>
      <c r="T273" s="169"/>
      <c r="U273" s="169"/>
      <c r="V273" s="169"/>
      <c r="W273" s="169"/>
      <c r="X273" s="169"/>
      <c r="Y273" s="190"/>
      <c r="Z273" s="190"/>
      <c r="AA273" s="190"/>
      <c r="AB273" s="190"/>
      <c r="AC273" s="190"/>
      <c r="AD273" s="190"/>
      <c r="AE273" s="190"/>
      <c r="AF273" s="148">
        <f>AF274</f>
        <v>4019301.42</v>
      </c>
      <c r="AG273" s="148">
        <f>AG274</f>
        <v>4016304.86</v>
      </c>
      <c r="AH273" s="189"/>
      <c r="AI273" s="189"/>
      <c r="AJ273" s="189"/>
      <c r="AK273" s="189"/>
      <c r="AL273" s="189"/>
      <c r="AM273" s="189"/>
      <c r="AN273" s="189"/>
      <c r="AO273" s="189"/>
      <c r="AP273" s="189"/>
      <c r="AQ273" s="189"/>
      <c r="AR273" s="189"/>
      <c r="AS273" s="189"/>
      <c r="AT273" s="189"/>
      <c r="AU273" s="189"/>
      <c r="AV273" s="189"/>
      <c r="AW273" s="189"/>
      <c r="AX273" s="189"/>
      <c r="AY273" s="148">
        <f t="shared" si="57"/>
        <v>99.925445750719533</v>
      </c>
    </row>
    <row r="274" spans="1:51" x14ac:dyDescent="0.3">
      <c r="A274" s="186"/>
      <c r="B274" s="187"/>
      <c r="C274" s="187"/>
      <c r="D274" s="187"/>
      <c r="E274" s="187"/>
      <c r="F274" s="187"/>
      <c r="G274" s="187"/>
      <c r="H274" s="187"/>
      <c r="I274" s="187"/>
      <c r="J274" s="187"/>
      <c r="K274" s="187"/>
      <c r="L274" s="187"/>
      <c r="M274" s="187"/>
      <c r="N274" s="152" t="s">
        <v>47</v>
      </c>
      <c r="O274" s="188"/>
      <c r="P274" s="188"/>
      <c r="Q274" s="188"/>
      <c r="R274" s="154" t="s">
        <v>33</v>
      </c>
      <c r="S274" s="188"/>
      <c r="T274" s="155" t="s">
        <v>46</v>
      </c>
      <c r="U274" s="156" t="s">
        <v>4</v>
      </c>
      <c r="V274" s="157" t="s">
        <v>1</v>
      </c>
      <c r="W274" s="188"/>
      <c r="X274" s="154" t="s">
        <v>5</v>
      </c>
      <c r="Y274" s="188"/>
      <c r="Z274" s="188"/>
      <c r="AA274" s="188"/>
      <c r="AB274" s="188"/>
      <c r="AC274" s="188"/>
      <c r="AD274" s="188"/>
      <c r="AE274" s="188"/>
      <c r="AF274" s="158">
        <f>AF275</f>
        <v>4019301.42</v>
      </c>
      <c r="AG274" s="158">
        <f>AG275</f>
        <v>4016304.86</v>
      </c>
      <c r="AH274" s="186"/>
      <c r="AI274" s="186"/>
      <c r="AJ274" s="186"/>
      <c r="AK274" s="186"/>
      <c r="AL274" s="186"/>
      <c r="AM274" s="186"/>
      <c r="AN274" s="186"/>
      <c r="AO274" s="186"/>
      <c r="AP274" s="186"/>
      <c r="AQ274" s="186"/>
      <c r="AR274" s="186"/>
      <c r="AS274" s="186"/>
      <c r="AT274" s="186"/>
      <c r="AU274" s="186"/>
      <c r="AV274" s="186"/>
      <c r="AW274" s="186"/>
      <c r="AX274" s="186"/>
      <c r="AY274" s="158">
        <f t="shared" si="57"/>
        <v>99.925445750719533</v>
      </c>
    </row>
    <row r="275" spans="1:51" ht="32.25" x14ac:dyDescent="0.3">
      <c r="A275" s="186"/>
      <c r="B275" s="187"/>
      <c r="C275" s="187"/>
      <c r="D275" s="187"/>
      <c r="E275" s="187"/>
      <c r="F275" s="187"/>
      <c r="G275" s="187"/>
      <c r="H275" s="187"/>
      <c r="I275" s="187"/>
      <c r="J275" s="187"/>
      <c r="K275" s="187"/>
      <c r="L275" s="187"/>
      <c r="M275" s="187"/>
      <c r="N275" s="152" t="s">
        <v>45</v>
      </c>
      <c r="O275" s="188"/>
      <c r="P275" s="188"/>
      <c r="Q275" s="188"/>
      <c r="R275" s="154" t="s">
        <v>33</v>
      </c>
      <c r="S275" s="188"/>
      <c r="T275" s="155" t="s">
        <v>44</v>
      </c>
      <c r="U275" s="156" t="s">
        <v>4</v>
      </c>
      <c r="V275" s="157" t="s">
        <v>1</v>
      </c>
      <c r="W275" s="188"/>
      <c r="X275" s="154" t="s">
        <v>5</v>
      </c>
      <c r="Y275" s="188"/>
      <c r="Z275" s="188"/>
      <c r="AA275" s="188"/>
      <c r="AB275" s="188"/>
      <c r="AC275" s="188"/>
      <c r="AD275" s="188"/>
      <c r="AE275" s="188"/>
      <c r="AF275" s="158">
        <f>AF276+AF279</f>
        <v>4019301.42</v>
      </c>
      <c r="AG275" s="158">
        <f t="shared" ref="AG275" si="59">AG276+AG279</f>
        <v>4016304.86</v>
      </c>
      <c r="AH275" s="186"/>
      <c r="AI275" s="186"/>
      <c r="AJ275" s="186"/>
      <c r="AK275" s="186"/>
      <c r="AL275" s="186"/>
      <c r="AM275" s="186"/>
      <c r="AN275" s="186"/>
      <c r="AO275" s="186"/>
      <c r="AP275" s="186"/>
      <c r="AQ275" s="186"/>
      <c r="AR275" s="186"/>
      <c r="AS275" s="186"/>
      <c r="AT275" s="186"/>
      <c r="AU275" s="186"/>
      <c r="AV275" s="186"/>
      <c r="AW275" s="186"/>
      <c r="AX275" s="186"/>
      <c r="AY275" s="158">
        <f t="shared" si="57"/>
        <v>99.925445750719533</v>
      </c>
    </row>
    <row r="276" spans="1:51" ht="32.25" x14ac:dyDescent="0.3">
      <c r="A276" s="186"/>
      <c r="B276" s="187"/>
      <c r="C276" s="187"/>
      <c r="D276" s="187"/>
      <c r="E276" s="187"/>
      <c r="F276" s="187"/>
      <c r="G276" s="187"/>
      <c r="H276" s="187"/>
      <c r="I276" s="187"/>
      <c r="J276" s="187"/>
      <c r="K276" s="187"/>
      <c r="L276" s="187"/>
      <c r="M276" s="187"/>
      <c r="N276" s="152" t="s">
        <v>43</v>
      </c>
      <c r="O276" s="188"/>
      <c r="P276" s="188"/>
      <c r="Q276" s="188"/>
      <c r="R276" s="154" t="s">
        <v>33</v>
      </c>
      <c r="S276" s="188"/>
      <c r="T276" s="155" t="s">
        <v>42</v>
      </c>
      <c r="U276" s="156" t="s">
        <v>4</v>
      </c>
      <c r="V276" s="157" t="s">
        <v>1</v>
      </c>
      <c r="W276" s="188"/>
      <c r="X276" s="154" t="s">
        <v>636</v>
      </c>
      <c r="Y276" s="188"/>
      <c r="Z276" s="188"/>
      <c r="AA276" s="188"/>
      <c r="AB276" s="188"/>
      <c r="AC276" s="188"/>
      <c r="AD276" s="188"/>
      <c r="AE276" s="188"/>
      <c r="AF276" s="158">
        <f>AF277</f>
        <v>2590769.88</v>
      </c>
      <c r="AG276" s="158">
        <f t="shared" ref="AG276" si="60">AG277</f>
        <v>2590769.88</v>
      </c>
      <c r="AH276" s="186"/>
      <c r="AI276" s="186"/>
      <c r="AJ276" s="186"/>
      <c r="AK276" s="186"/>
      <c r="AL276" s="186"/>
      <c r="AM276" s="186"/>
      <c r="AN276" s="186"/>
      <c r="AO276" s="186"/>
      <c r="AP276" s="186"/>
      <c r="AQ276" s="186"/>
      <c r="AR276" s="186"/>
      <c r="AS276" s="186"/>
      <c r="AT276" s="186"/>
      <c r="AU276" s="186"/>
      <c r="AV276" s="186"/>
      <c r="AW276" s="186"/>
      <c r="AX276" s="186"/>
      <c r="AY276" s="158">
        <f t="shared" si="57"/>
        <v>100</v>
      </c>
    </row>
    <row r="277" spans="1:51" x14ac:dyDescent="0.3">
      <c r="A277" s="186"/>
      <c r="B277" s="187"/>
      <c r="C277" s="187"/>
      <c r="D277" s="187"/>
      <c r="E277" s="187"/>
      <c r="F277" s="187"/>
      <c r="G277" s="187"/>
      <c r="H277" s="187"/>
      <c r="I277" s="187"/>
      <c r="J277" s="187"/>
      <c r="K277" s="187"/>
      <c r="L277" s="187"/>
      <c r="M277" s="187"/>
      <c r="N277" s="152" t="s">
        <v>41</v>
      </c>
      <c r="O277" s="188"/>
      <c r="P277" s="188"/>
      <c r="Q277" s="188"/>
      <c r="R277" s="154" t="s">
        <v>33</v>
      </c>
      <c r="S277" s="188"/>
      <c r="T277" s="155" t="s">
        <v>39</v>
      </c>
      <c r="U277" s="156" t="s">
        <v>4</v>
      </c>
      <c r="V277" s="157" t="s">
        <v>1</v>
      </c>
      <c r="W277" s="188"/>
      <c r="X277" s="154" t="s">
        <v>636</v>
      </c>
      <c r="Y277" s="188"/>
      <c r="Z277" s="188"/>
      <c r="AA277" s="188"/>
      <c r="AB277" s="188"/>
      <c r="AC277" s="188"/>
      <c r="AD277" s="188"/>
      <c r="AE277" s="188"/>
      <c r="AF277" s="158">
        <f>AF278</f>
        <v>2590769.88</v>
      </c>
      <c r="AG277" s="158">
        <f>AG278</f>
        <v>2590769.88</v>
      </c>
      <c r="AH277" s="186"/>
      <c r="AI277" s="186"/>
      <c r="AJ277" s="186"/>
      <c r="AK277" s="186"/>
      <c r="AL277" s="186"/>
      <c r="AM277" s="186"/>
      <c r="AN277" s="186"/>
      <c r="AO277" s="186"/>
      <c r="AP277" s="186"/>
      <c r="AQ277" s="186"/>
      <c r="AR277" s="186"/>
      <c r="AS277" s="186"/>
      <c r="AT277" s="186"/>
      <c r="AU277" s="186"/>
      <c r="AV277" s="186"/>
      <c r="AW277" s="186"/>
      <c r="AX277" s="186"/>
      <c r="AY277" s="158">
        <f t="shared" si="57"/>
        <v>100</v>
      </c>
    </row>
    <row r="278" spans="1:51" x14ac:dyDescent="0.3">
      <c r="A278" s="186"/>
      <c r="B278" s="187"/>
      <c r="C278" s="187"/>
      <c r="D278" s="187"/>
      <c r="E278" s="187"/>
      <c r="F278" s="187"/>
      <c r="G278" s="187"/>
      <c r="H278" s="187"/>
      <c r="I278" s="187"/>
      <c r="J278" s="187"/>
      <c r="K278" s="187"/>
      <c r="L278" s="187"/>
      <c r="M278" s="187"/>
      <c r="N278" s="152" t="s">
        <v>40</v>
      </c>
      <c r="O278" s="188"/>
      <c r="P278" s="188"/>
      <c r="Q278" s="188"/>
      <c r="R278" s="154" t="s">
        <v>33</v>
      </c>
      <c r="S278" s="188"/>
      <c r="T278" s="155" t="s">
        <v>39</v>
      </c>
      <c r="U278" s="156" t="s">
        <v>2</v>
      </c>
      <c r="V278" s="157" t="s">
        <v>1</v>
      </c>
      <c r="W278" s="188"/>
      <c r="X278" s="154" t="s">
        <v>636</v>
      </c>
      <c r="Y278" s="188"/>
      <c r="Z278" s="188"/>
      <c r="AA278" s="188"/>
      <c r="AB278" s="188"/>
      <c r="AC278" s="188"/>
      <c r="AD278" s="188"/>
      <c r="AE278" s="188"/>
      <c r="AF278" s="158">
        <v>2590769.88</v>
      </c>
      <c r="AG278" s="158">
        <v>2590769.88</v>
      </c>
      <c r="AH278" s="186"/>
      <c r="AI278" s="186"/>
      <c r="AJ278" s="186"/>
      <c r="AK278" s="186"/>
      <c r="AL278" s="186"/>
      <c r="AM278" s="186"/>
      <c r="AN278" s="186"/>
      <c r="AO278" s="186"/>
      <c r="AP278" s="186"/>
      <c r="AQ278" s="186"/>
      <c r="AR278" s="186"/>
      <c r="AS278" s="186"/>
      <c r="AT278" s="186"/>
      <c r="AU278" s="186"/>
      <c r="AV278" s="186"/>
      <c r="AW278" s="186"/>
      <c r="AX278" s="186"/>
      <c r="AY278" s="158">
        <f t="shared" si="57"/>
        <v>100</v>
      </c>
    </row>
    <row r="279" spans="1:51" x14ac:dyDescent="0.3">
      <c r="A279" s="186"/>
      <c r="B279" s="187"/>
      <c r="C279" s="187"/>
      <c r="D279" s="187"/>
      <c r="E279" s="187"/>
      <c r="F279" s="187"/>
      <c r="G279" s="187"/>
      <c r="H279" s="187"/>
      <c r="I279" s="187"/>
      <c r="J279" s="187"/>
      <c r="K279" s="187"/>
      <c r="L279" s="187"/>
      <c r="M279" s="187"/>
      <c r="N279" s="152" t="s">
        <v>38</v>
      </c>
      <c r="O279" s="188"/>
      <c r="P279" s="188"/>
      <c r="Q279" s="188"/>
      <c r="R279" s="154" t="s">
        <v>33</v>
      </c>
      <c r="S279" s="188"/>
      <c r="T279" s="155" t="s">
        <v>37</v>
      </c>
      <c r="U279" s="156" t="s">
        <v>4</v>
      </c>
      <c r="V279" s="157" t="s">
        <v>1</v>
      </c>
      <c r="W279" s="188"/>
      <c r="X279" s="154" t="s">
        <v>636</v>
      </c>
      <c r="Y279" s="188"/>
      <c r="Z279" s="188"/>
      <c r="AA279" s="188"/>
      <c r="AB279" s="188"/>
      <c r="AC279" s="188"/>
      <c r="AD279" s="188"/>
      <c r="AE279" s="188"/>
      <c r="AF279" s="158">
        <f>AF280</f>
        <v>1428531.54</v>
      </c>
      <c r="AG279" s="158">
        <f>AG280</f>
        <v>1425534.98</v>
      </c>
      <c r="AH279" s="186"/>
      <c r="AI279" s="186"/>
      <c r="AJ279" s="186"/>
      <c r="AK279" s="186"/>
      <c r="AL279" s="186"/>
      <c r="AM279" s="186"/>
      <c r="AN279" s="186"/>
      <c r="AO279" s="186"/>
      <c r="AP279" s="186"/>
      <c r="AQ279" s="186"/>
      <c r="AR279" s="186"/>
      <c r="AS279" s="186"/>
      <c r="AT279" s="186"/>
      <c r="AU279" s="186"/>
      <c r="AV279" s="186"/>
      <c r="AW279" s="186"/>
      <c r="AX279" s="186"/>
      <c r="AY279" s="158">
        <f t="shared" si="57"/>
        <v>99.790234942940074</v>
      </c>
    </row>
    <row r="280" spans="1:51" ht="32.25" x14ac:dyDescent="0.3">
      <c r="A280" s="186"/>
      <c r="B280" s="187"/>
      <c r="C280" s="187"/>
      <c r="D280" s="187"/>
      <c r="E280" s="187"/>
      <c r="F280" s="187"/>
      <c r="G280" s="187"/>
      <c r="H280" s="187"/>
      <c r="I280" s="187"/>
      <c r="J280" s="187"/>
      <c r="K280" s="187"/>
      <c r="L280" s="187"/>
      <c r="M280" s="187"/>
      <c r="N280" s="152" t="s">
        <v>36</v>
      </c>
      <c r="O280" s="188"/>
      <c r="P280" s="188"/>
      <c r="Q280" s="188"/>
      <c r="R280" s="154" t="s">
        <v>33</v>
      </c>
      <c r="S280" s="188"/>
      <c r="T280" s="155" t="s">
        <v>34</v>
      </c>
      <c r="U280" s="156" t="s">
        <v>4</v>
      </c>
      <c r="V280" s="157" t="s">
        <v>1</v>
      </c>
      <c r="W280" s="188"/>
      <c r="X280" s="154" t="s">
        <v>636</v>
      </c>
      <c r="Y280" s="188"/>
      <c r="Z280" s="188"/>
      <c r="AA280" s="188"/>
      <c r="AB280" s="188"/>
      <c r="AC280" s="188"/>
      <c r="AD280" s="188"/>
      <c r="AE280" s="188"/>
      <c r="AF280" s="158">
        <f>AF281</f>
        <v>1428531.54</v>
      </c>
      <c r="AG280" s="158">
        <f>AG281</f>
        <v>1425534.98</v>
      </c>
      <c r="AH280" s="186"/>
      <c r="AI280" s="186"/>
      <c r="AJ280" s="186"/>
      <c r="AK280" s="186"/>
      <c r="AL280" s="186"/>
      <c r="AM280" s="186"/>
      <c r="AN280" s="186"/>
      <c r="AO280" s="186"/>
      <c r="AP280" s="186"/>
      <c r="AQ280" s="186"/>
      <c r="AR280" s="186"/>
      <c r="AS280" s="186"/>
      <c r="AT280" s="186"/>
      <c r="AU280" s="186"/>
      <c r="AV280" s="186"/>
      <c r="AW280" s="186"/>
      <c r="AX280" s="186"/>
      <c r="AY280" s="158">
        <f t="shared" si="57"/>
        <v>99.790234942940074</v>
      </c>
    </row>
    <row r="281" spans="1:51" ht="32.25" x14ac:dyDescent="0.3">
      <c r="A281" s="186"/>
      <c r="B281" s="187"/>
      <c r="C281" s="187"/>
      <c r="D281" s="187"/>
      <c r="E281" s="187"/>
      <c r="F281" s="187"/>
      <c r="G281" s="187"/>
      <c r="H281" s="187"/>
      <c r="I281" s="187"/>
      <c r="J281" s="187"/>
      <c r="K281" s="187"/>
      <c r="L281" s="187"/>
      <c r="M281" s="187"/>
      <c r="N281" s="152" t="s">
        <v>35</v>
      </c>
      <c r="O281" s="188"/>
      <c r="P281" s="188"/>
      <c r="Q281" s="188"/>
      <c r="R281" s="154" t="s">
        <v>33</v>
      </c>
      <c r="S281" s="188"/>
      <c r="T281" s="155" t="s">
        <v>34</v>
      </c>
      <c r="U281" s="156" t="s">
        <v>2</v>
      </c>
      <c r="V281" s="157" t="s">
        <v>1</v>
      </c>
      <c r="W281" s="188"/>
      <c r="X281" s="154" t="s">
        <v>636</v>
      </c>
      <c r="Y281" s="188"/>
      <c r="Z281" s="188"/>
      <c r="AA281" s="188"/>
      <c r="AB281" s="188"/>
      <c r="AC281" s="188"/>
      <c r="AD281" s="188"/>
      <c r="AE281" s="188"/>
      <c r="AF281" s="158">
        <v>1428531.54</v>
      </c>
      <c r="AG281" s="158">
        <v>1425534.98</v>
      </c>
      <c r="AH281" s="186"/>
      <c r="AI281" s="186"/>
      <c r="AJ281" s="186"/>
      <c r="AK281" s="186"/>
      <c r="AL281" s="186"/>
      <c r="AM281" s="186"/>
      <c r="AN281" s="186"/>
      <c r="AO281" s="186"/>
      <c r="AP281" s="186"/>
      <c r="AQ281" s="186"/>
      <c r="AR281" s="186"/>
      <c r="AS281" s="186"/>
      <c r="AT281" s="186"/>
      <c r="AU281" s="186"/>
      <c r="AV281" s="186"/>
      <c r="AW281" s="186"/>
      <c r="AX281" s="186"/>
      <c r="AY281" s="158">
        <f t="shared" si="57"/>
        <v>99.790234942940074</v>
      </c>
    </row>
    <row r="282" spans="1:51" ht="32.25" x14ac:dyDescent="0.3">
      <c r="A282" s="189">
        <v>12</v>
      </c>
      <c r="B282" s="187"/>
      <c r="C282" s="187"/>
      <c r="D282" s="187"/>
      <c r="E282" s="187"/>
      <c r="F282" s="187"/>
      <c r="G282" s="187"/>
      <c r="H282" s="187"/>
      <c r="I282" s="187"/>
      <c r="J282" s="187"/>
      <c r="K282" s="187"/>
      <c r="L282" s="187"/>
      <c r="M282" s="187"/>
      <c r="N282" s="143" t="s">
        <v>32</v>
      </c>
      <c r="O282" s="190"/>
      <c r="P282" s="190"/>
      <c r="Q282" s="190"/>
      <c r="R282" s="168" t="s">
        <v>15</v>
      </c>
      <c r="S282" s="190"/>
      <c r="T282" s="169"/>
      <c r="U282" s="169"/>
      <c r="V282" s="169"/>
      <c r="W282" s="169"/>
      <c r="X282" s="169"/>
      <c r="Y282" s="190"/>
      <c r="Z282" s="190"/>
      <c r="AA282" s="190"/>
      <c r="AB282" s="190"/>
      <c r="AC282" s="190"/>
      <c r="AD282" s="190"/>
      <c r="AE282" s="190"/>
      <c r="AF282" s="148">
        <f>AF283</f>
        <v>1326791.5</v>
      </c>
      <c r="AG282" s="148">
        <f>AG283</f>
        <v>1545134.1300000001</v>
      </c>
      <c r="AH282" s="189"/>
      <c r="AI282" s="189"/>
      <c r="AJ282" s="189"/>
      <c r="AK282" s="189"/>
      <c r="AL282" s="189"/>
      <c r="AM282" s="189"/>
      <c r="AN282" s="189"/>
      <c r="AO282" s="189"/>
      <c r="AP282" s="189"/>
      <c r="AQ282" s="189"/>
      <c r="AR282" s="189"/>
      <c r="AS282" s="189"/>
      <c r="AT282" s="189"/>
      <c r="AU282" s="189"/>
      <c r="AV282" s="189"/>
      <c r="AW282" s="189"/>
      <c r="AX282" s="189"/>
      <c r="AY282" s="148">
        <f t="shared" si="57"/>
        <v>116.4564387094732</v>
      </c>
    </row>
    <row r="283" spans="1:51" x14ac:dyDescent="0.3">
      <c r="A283" s="186"/>
      <c r="B283" s="187"/>
      <c r="C283" s="187"/>
      <c r="D283" s="187"/>
      <c r="E283" s="187"/>
      <c r="F283" s="187"/>
      <c r="G283" s="187"/>
      <c r="H283" s="187"/>
      <c r="I283" s="187"/>
      <c r="J283" s="187"/>
      <c r="K283" s="187"/>
      <c r="L283" s="187"/>
      <c r="M283" s="187"/>
      <c r="N283" s="152" t="s">
        <v>9</v>
      </c>
      <c r="O283" s="188"/>
      <c r="P283" s="188"/>
      <c r="Q283" s="188"/>
      <c r="R283" s="154" t="s">
        <v>15</v>
      </c>
      <c r="S283" s="188"/>
      <c r="T283" s="155" t="s">
        <v>8</v>
      </c>
      <c r="U283" s="156" t="s">
        <v>4</v>
      </c>
      <c r="V283" s="157" t="s">
        <v>1</v>
      </c>
      <c r="W283" s="188"/>
      <c r="X283" s="154" t="s">
        <v>5</v>
      </c>
      <c r="Y283" s="188"/>
      <c r="Z283" s="188"/>
      <c r="AA283" s="188"/>
      <c r="AB283" s="188"/>
      <c r="AC283" s="188"/>
      <c r="AD283" s="188"/>
      <c r="AE283" s="188"/>
      <c r="AF283" s="158">
        <f>AF284+AF288</f>
        <v>1326791.5</v>
      </c>
      <c r="AG283" s="158">
        <f t="shared" ref="AG283" si="61">AG284+AG288</f>
        <v>1545134.1300000001</v>
      </c>
      <c r="AH283" s="186"/>
      <c r="AI283" s="186"/>
      <c r="AJ283" s="186"/>
      <c r="AK283" s="186"/>
      <c r="AL283" s="186"/>
      <c r="AM283" s="186"/>
      <c r="AN283" s="186"/>
      <c r="AO283" s="186"/>
      <c r="AP283" s="186"/>
      <c r="AQ283" s="186"/>
      <c r="AR283" s="186"/>
      <c r="AS283" s="186"/>
      <c r="AT283" s="186"/>
      <c r="AU283" s="186"/>
      <c r="AV283" s="186"/>
      <c r="AW283" s="186"/>
      <c r="AX283" s="186"/>
      <c r="AY283" s="158">
        <f t="shared" si="57"/>
        <v>116.4564387094732</v>
      </c>
    </row>
    <row r="284" spans="1:51" ht="32.25" x14ac:dyDescent="0.3">
      <c r="A284" s="186"/>
      <c r="B284" s="187"/>
      <c r="C284" s="187"/>
      <c r="D284" s="187"/>
      <c r="E284" s="187"/>
      <c r="F284" s="187"/>
      <c r="G284" s="187"/>
      <c r="H284" s="187"/>
      <c r="I284" s="187"/>
      <c r="J284" s="187"/>
      <c r="K284" s="187"/>
      <c r="L284" s="187"/>
      <c r="M284" s="187"/>
      <c r="N284" s="152" t="s">
        <v>31</v>
      </c>
      <c r="O284" s="188"/>
      <c r="P284" s="188"/>
      <c r="Q284" s="188"/>
      <c r="R284" s="154" t="s">
        <v>15</v>
      </c>
      <c r="S284" s="188"/>
      <c r="T284" s="155" t="s">
        <v>30</v>
      </c>
      <c r="U284" s="156" t="s">
        <v>4</v>
      </c>
      <c r="V284" s="157" t="s">
        <v>1</v>
      </c>
      <c r="W284" s="188"/>
      <c r="X284" s="154" t="s">
        <v>5</v>
      </c>
      <c r="Y284" s="188"/>
      <c r="Z284" s="188"/>
      <c r="AA284" s="188"/>
      <c r="AB284" s="188"/>
      <c r="AC284" s="188"/>
      <c r="AD284" s="188"/>
      <c r="AE284" s="188"/>
      <c r="AF284" s="158">
        <f>AF285</f>
        <v>1076791.5</v>
      </c>
      <c r="AG284" s="158">
        <f t="shared" ref="AG284:AG286" si="62">AG285</f>
        <v>1274966.0900000001</v>
      </c>
      <c r="AH284" s="186"/>
      <c r="AI284" s="186"/>
      <c r="AJ284" s="186"/>
      <c r="AK284" s="186"/>
      <c r="AL284" s="186"/>
      <c r="AM284" s="186"/>
      <c r="AN284" s="186"/>
      <c r="AO284" s="186"/>
      <c r="AP284" s="186"/>
      <c r="AQ284" s="186"/>
      <c r="AR284" s="186"/>
      <c r="AS284" s="186"/>
      <c r="AT284" s="186"/>
      <c r="AU284" s="186"/>
      <c r="AV284" s="186"/>
      <c r="AW284" s="186"/>
      <c r="AX284" s="186"/>
      <c r="AY284" s="158">
        <f t="shared" si="57"/>
        <v>118.40417481007235</v>
      </c>
    </row>
    <row r="285" spans="1:51" ht="63.75" x14ac:dyDescent="0.3">
      <c r="A285" s="186"/>
      <c r="B285" s="187"/>
      <c r="C285" s="187"/>
      <c r="D285" s="187"/>
      <c r="E285" s="187"/>
      <c r="F285" s="187"/>
      <c r="G285" s="187"/>
      <c r="H285" s="187"/>
      <c r="I285" s="187"/>
      <c r="J285" s="187"/>
      <c r="K285" s="187"/>
      <c r="L285" s="187"/>
      <c r="M285" s="187"/>
      <c r="N285" s="152" t="s">
        <v>29</v>
      </c>
      <c r="O285" s="188"/>
      <c r="P285" s="188"/>
      <c r="Q285" s="188"/>
      <c r="R285" s="154" t="s">
        <v>15</v>
      </c>
      <c r="S285" s="188"/>
      <c r="T285" s="155" t="s">
        <v>28</v>
      </c>
      <c r="U285" s="156" t="s">
        <v>4</v>
      </c>
      <c r="V285" s="157" t="s">
        <v>1</v>
      </c>
      <c r="W285" s="188"/>
      <c r="X285" s="154" t="s">
        <v>23</v>
      </c>
      <c r="Y285" s="188"/>
      <c r="Z285" s="188"/>
      <c r="AA285" s="188"/>
      <c r="AB285" s="188"/>
      <c r="AC285" s="188"/>
      <c r="AD285" s="188"/>
      <c r="AE285" s="188"/>
      <c r="AF285" s="158">
        <f>AF286</f>
        <v>1076791.5</v>
      </c>
      <c r="AG285" s="158">
        <f t="shared" si="62"/>
        <v>1274966.0900000001</v>
      </c>
      <c r="AH285" s="186"/>
      <c r="AI285" s="186"/>
      <c r="AJ285" s="186"/>
      <c r="AK285" s="186"/>
      <c r="AL285" s="186"/>
      <c r="AM285" s="186"/>
      <c r="AN285" s="186"/>
      <c r="AO285" s="186"/>
      <c r="AP285" s="186"/>
      <c r="AQ285" s="186"/>
      <c r="AR285" s="186"/>
      <c r="AS285" s="186"/>
      <c r="AT285" s="186"/>
      <c r="AU285" s="186"/>
      <c r="AV285" s="186"/>
      <c r="AW285" s="186"/>
      <c r="AX285" s="186"/>
      <c r="AY285" s="158">
        <f t="shared" si="57"/>
        <v>118.40417481007235</v>
      </c>
    </row>
    <row r="286" spans="1:51" ht="63.75" x14ac:dyDescent="0.3">
      <c r="A286" s="186"/>
      <c r="B286" s="187"/>
      <c r="C286" s="187"/>
      <c r="D286" s="187"/>
      <c r="E286" s="187"/>
      <c r="F286" s="187"/>
      <c r="G286" s="187"/>
      <c r="H286" s="187"/>
      <c r="I286" s="187"/>
      <c r="J286" s="187"/>
      <c r="K286" s="187"/>
      <c r="L286" s="187"/>
      <c r="M286" s="187"/>
      <c r="N286" s="152" t="s">
        <v>396</v>
      </c>
      <c r="O286" s="188"/>
      <c r="P286" s="188"/>
      <c r="Q286" s="188"/>
      <c r="R286" s="154" t="s">
        <v>15</v>
      </c>
      <c r="S286" s="188"/>
      <c r="T286" s="155" t="s">
        <v>27</v>
      </c>
      <c r="U286" s="156" t="s">
        <v>26</v>
      </c>
      <c r="V286" s="157" t="s">
        <v>1</v>
      </c>
      <c r="W286" s="188"/>
      <c r="X286" s="154" t="s">
        <v>23</v>
      </c>
      <c r="Y286" s="188"/>
      <c r="Z286" s="188"/>
      <c r="AA286" s="188"/>
      <c r="AB286" s="188"/>
      <c r="AC286" s="188"/>
      <c r="AD286" s="188"/>
      <c r="AE286" s="188"/>
      <c r="AF286" s="158">
        <f>AF287</f>
        <v>1076791.5</v>
      </c>
      <c r="AG286" s="158">
        <f t="shared" si="62"/>
        <v>1274966.0900000001</v>
      </c>
      <c r="AH286" s="186"/>
      <c r="AI286" s="186"/>
      <c r="AJ286" s="186"/>
      <c r="AK286" s="186"/>
      <c r="AL286" s="186"/>
      <c r="AM286" s="186"/>
      <c r="AN286" s="186"/>
      <c r="AO286" s="186"/>
      <c r="AP286" s="186"/>
      <c r="AQ286" s="186"/>
      <c r="AR286" s="186"/>
      <c r="AS286" s="186"/>
      <c r="AT286" s="186"/>
      <c r="AU286" s="186"/>
      <c r="AV286" s="186"/>
      <c r="AW286" s="186"/>
      <c r="AX286" s="186"/>
      <c r="AY286" s="158">
        <f t="shared" si="57"/>
        <v>118.40417481007235</v>
      </c>
    </row>
    <row r="287" spans="1:51" ht="63.75" x14ac:dyDescent="0.3">
      <c r="A287" s="186"/>
      <c r="B287" s="187"/>
      <c r="C287" s="187"/>
      <c r="D287" s="187"/>
      <c r="E287" s="187"/>
      <c r="F287" s="187"/>
      <c r="G287" s="187"/>
      <c r="H287" s="187"/>
      <c r="I287" s="187"/>
      <c r="J287" s="187"/>
      <c r="K287" s="187"/>
      <c r="L287" s="187"/>
      <c r="M287" s="187"/>
      <c r="N287" s="152" t="s">
        <v>25</v>
      </c>
      <c r="O287" s="188"/>
      <c r="P287" s="188"/>
      <c r="Q287" s="188"/>
      <c r="R287" s="154" t="s">
        <v>15</v>
      </c>
      <c r="S287" s="188"/>
      <c r="T287" s="155" t="s">
        <v>24</v>
      </c>
      <c r="U287" s="156" t="s">
        <v>13</v>
      </c>
      <c r="V287" s="157" t="s">
        <v>1</v>
      </c>
      <c r="W287" s="188"/>
      <c r="X287" s="154" t="s">
        <v>23</v>
      </c>
      <c r="Y287" s="188"/>
      <c r="Z287" s="188"/>
      <c r="AA287" s="188"/>
      <c r="AB287" s="188"/>
      <c r="AC287" s="188"/>
      <c r="AD287" s="188"/>
      <c r="AE287" s="188"/>
      <c r="AF287" s="158">
        <v>1076791.5</v>
      </c>
      <c r="AG287" s="158">
        <v>1274966.0900000001</v>
      </c>
      <c r="AH287" s="186"/>
      <c r="AI287" s="186"/>
      <c r="AJ287" s="186"/>
      <c r="AK287" s="186"/>
      <c r="AL287" s="186"/>
      <c r="AM287" s="186"/>
      <c r="AN287" s="186"/>
      <c r="AO287" s="186"/>
      <c r="AP287" s="186"/>
      <c r="AQ287" s="186"/>
      <c r="AR287" s="186"/>
      <c r="AS287" s="186"/>
      <c r="AT287" s="186"/>
      <c r="AU287" s="186"/>
      <c r="AV287" s="186"/>
      <c r="AW287" s="186"/>
      <c r="AX287" s="186"/>
      <c r="AY287" s="158">
        <f t="shared" si="57"/>
        <v>118.40417481007235</v>
      </c>
    </row>
    <row r="288" spans="1:51" x14ac:dyDescent="0.3">
      <c r="A288" s="186"/>
      <c r="B288" s="187"/>
      <c r="C288" s="187"/>
      <c r="D288" s="187"/>
      <c r="E288" s="187"/>
      <c r="F288" s="187"/>
      <c r="G288" s="187"/>
      <c r="H288" s="187"/>
      <c r="I288" s="187"/>
      <c r="J288" s="187"/>
      <c r="K288" s="187"/>
      <c r="L288" s="187"/>
      <c r="M288" s="187"/>
      <c r="N288" s="152" t="s">
        <v>22</v>
      </c>
      <c r="O288" s="188"/>
      <c r="P288" s="188"/>
      <c r="Q288" s="188"/>
      <c r="R288" s="154" t="s">
        <v>15</v>
      </c>
      <c r="S288" s="188"/>
      <c r="T288" s="155" t="s">
        <v>21</v>
      </c>
      <c r="U288" s="156" t="s">
        <v>4</v>
      </c>
      <c r="V288" s="157" t="s">
        <v>1</v>
      </c>
      <c r="W288" s="188"/>
      <c r="X288" s="154" t="s">
        <v>5</v>
      </c>
      <c r="Y288" s="188"/>
      <c r="Z288" s="188"/>
      <c r="AA288" s="188"/>
      <c r="AB288" s="188"/>
      <c r="AC288" s="188"/>
      <c r="AD288" s="188"/>
      <c r="AE288" s="188"/>
      <c r="AF288" s="158">
        <f>AF289</f>
        <v>250000</v>
      </c>
      <c r="AG288" s="158">
        <f t="shared" ref="AG288:AG290" si="63">AG289</f>
        <v>270168.03999999998</v>
      </c>
      <c r="AH288" s="186"/>
      <c r="AI288" s="186"/>
      <c r="AJ288" s="186"/>
      <c r="AK288" s="186"/>
      <c r="AL288" s="186"/>
      <c r="AM288" s="186"/>
      <c r="AN288" s="186"/>
      <c r="AO288" s="186"/>
      <c r="AP288" s="186"/>
      <c r="AQ288" s="186"/>
      <c r="AR288" s="186"/>
      <c r="AS288" s="186"/>
      <c r="AT288" s="186"/>
      <c r="AU288" s="186"/>
      <c r="AV288" s="186"/>
      <c r="AW288" s="186"/>
      <c r="AX288" s="186"/>
      <c r="AY288" s="158">
        <f t="shared" si="57"/>
        <v>108.067216</v>
      </c>
    </row>
    <row r="289" spans="1:51" ht="32.25" x14ac:dyDescent="0.3">
      <c r="A289" s="186"/>
      <c r="B289" s="187"/>
      <c r="C289" s="187"/>
      <c r="D289" s="187"/>
      <c r="E289" s="187"/>
      <c r="F289" s="187"/>
      <c r="G289" s="187"/>
      <c r="H289" s="187"/>
      <c r="I289" s="187"/>
      <c r="J289" s="187"/>
      <c r="K289" s="187"/>
      <c r="L289" s="187"/>
      <c r="M289" s="187"/>
      <c r="N289" s="152" t="s">
        <v>20</v>
      </c>
      <c r="O289" s="188"/>
      <c r="P289" s="188"/>
      <c r="Q289" s="188"/>
      <c r="R289" s="154" t="s">
        <v>15</v>
      </c>
      <c r="S289" s="188"/>
      <c r="T289" s="155" t="s">
        <v>19</v>
      </c>
      <c r="U289" s="156" t="s">
        <v>4</v>
      </c>
      <c r="V289" s="157" t="s">
        <v>1</v>
      </c>
      <c r="W289" s="188"/>
      <c r="X289" s="154" t="s">
        <v>12</v>
      </c>
      <c r="Y289" s="188"/>
      <c r="Z289" s="188"/>
      <c r="AA289" s="188"/>
      <c r="AB289" s="188"/>
      <c r="AC289" s="188"/>
      <c r="AD289" s="188"/>
      <c r="AE289" s="188"/>
      <c r="AF289" s="158">
        <f>AF290</f>
        <v>250000</v>
      </c>
      <c r="AG289" s="158">
        <f t="shared" si="63"/>
        <v>270168.03999999998</v>
      </c>
      <c r="AH289" s="186"/>
      <c r="AI289" s="186"/>
      <c r="AJ289" s="186"/>
      <c r="AK289" s="186"/>
      <c r="AL289" s="186"/>
      <c r="AM289" s="186"/>
      <c r="AN289" s="186"/>
      <c r="AO289" s="186"/>
      <c r="AP289" s="186"/>
      <c r="AQ289" s="186"/>
      <c r="AR289" s="186"/>
      <c r="AS289" s="186"/>
      <c r="AT289" s="186"/>
      <c r="AU289" s="186"/>
      <c r="AV289" s="186"/>
      <c r="AW289" s="186"/>
      <c r="AX289" s="186"/>
      <c r="AY289" s="158">
        <f t="shared" si="57"/>
        <v>108.067216</v>
      </c>
    </row>
    <row r="290" spans="1:51" ht="32.25" x14ac:dyDescent="0.3">
      <c r="A290" s="186"/>
      <c r="B290" s="187"/>
      <c r="C290" s="187"/>
      <c r="D290" s="187"/>
      <c r="E290" s="187"/>
      <c r="F290" s="187"/>
      <c r="G290" s="187"/>
      <c r="H290" s="187"/>
      <c r="I290" s="187"/>
      <c r="J290" s="187"/>
      <c r="K290" s="187"/>
      <c r="L290" s="187"/>
      <c r="M290" s="187"/>
      <c r="N290" s="152" t="s">
        <v>18</v>
      </c>
      <c r="O290" s="188"/>
      <c r="P290" s="188"/>
      <c r="Q290" s="188"/>
      <c r="R290" s="154" t="s">
        <v>15</v>
      </c>
      <c r="S290" s="188"/>
      <c r="T290" s="155" t="s">
        <v>17</v>
      </c>
      <c r="U290" s="156" t="s">
        <v>4</v>
      </c>
      <c r="V290" s="157" t="s">
        <v>1</v>
      </c>
      <c r="W290" s="188"/>
      <c r="X290" s="154" t="s">
        <v>12</v>
      </c>
      <c r="Y290" s="188"/>
      <c r="Z290" s="188"/>
      <c r="AA290" s="188"/>
      <c r="AB290" s="188"/>
      <c r="AC290" s="188"/>
      <c r="AD290" s="188"/>
      <c r="AE290" s="188"/>
      <c r="AF290" s="158">
        <f>AF291</f>
        <v>250000</v>
      </c>
      <c r="AG290" s="158">
        <f t="shared" si="63"/>
        <v>270168.03999999998</v>
      </c>
      <c r="AH290" s="186"/>
      <c r="AI290" s="186"/>
      <c r="AJ290" s="186"/>
      <c r="AK290" s="186"/>
      <c r="AL290" s="186"/>
      <c r="AM290" s="186"/>
      <c r="AN290" s="186"/>
      <c r="AO290" s="186"/>
      <c r="AP290" s="186"/>
      <c r="AQ290" s="186"/>
      <c r="AR290" s="186"/>
      <c r="AS290" s="186"/>
      <c r="AT290" s="186"/>
      <c r="AU290" s="186"/>
      <c r="AV290" s="186"/>
      <c r="AW290" s="186"/>
      <c r="AX290" s="186"/>
      <c r="AY290" s="158">
        <f t="shared" si="57"/>
        <v>108.067216</v>
      </c>
    </row>
    <row r="291" spans="1:51" ht="32.25" x14ac:dyDescent="0.3">
      <c r="A291" s="186"/>
      <c r="B291" s="187"/>
      <c r="C291" s="187"/>
      <c r="D291" s="187"/>
      <c r="E291" s="187"/>
      <c r="F291" s="187"/>
      <c r="G291" s="187"/>
      <c r="H291" s="187"/>
      <c r="I291" s="187"/>
      <c r="J291" s="187"/>
      <c r="K291" s="187"/>
      <c r="L291" s="187"/>
      <c r="M291" s="187"/>
      <c r="N291" s="152" t="s">
        <v>16</v>
      </c>
      <c r="O291" s="188"/>
      <c r="P291" s="188"/>
      <c r="Q291" s="188"/>
      <c r="R291" s="154" t="s">
        <v>15</v>
      </c>
      <c r="S291" s="188"/>
      <c r="T291" s="155" t="s">
        <v>14</v>
      </c>
      <c r="U291" s="156" t="s">
        <v>13</v>
      </c>
      <c r="V291" s="157" t="s">
        <v>1</v>
      </c>
      <c r="W291" s="188"/>
      <c r="X291" s="154" t="s">
        <v>12</v>
      </c>
      <c r="Y291" s="188"/>
      <c r="Z291" s="188"/>
      <c r="AA291" s="188"/>
      <c r="AB291" s="188"/>
      <c r="AC291" s="188"/>
      <c r="AD291" s="188"/>
      <c r="AE291" s="188"/>
      <c r="AF291" s="158">
        <v>250000</v>
      </c>
      <c r="AG291" s="158">
        <v>270168.03999999998</v>
      </c>
      <c r="AH291" s="186"/>
      <c r="AI291" s="186"/>
      <c r="AJ291" s="186"/>
      <c r="AK291" s="186"/>
      <c r="AL291" s="186"/>
      <c r="AM291" s="186"/>
      <c r="AN291" s="186"/>
      <c r="AO291" s="186"/>
      <c r="AP291" s="186"/>
      <c r="AQ291" s="186"/>
      <c r="AR291" s="186"/>
      <c r="AS291" s="186"/>
      <c r="AT291" s="186"/>
      <c r="AU291" s="186"/>
      <c r="AV291" s="186"/>
      <c r="AW291" s="186"/>
      <c r="AX291" s="186"/>
      <c r="AY291" s="158">
        <f t="shared" si="57"/>
        <v>108.067216</v>
      </c>
    </row>
    <row r="292" spans="1:51" x14ac:dyDescent="0.3">
      <c r="A292" s="189">
        <v>13</v>
      </c>
      <c r="B292" s="187"/>
      <c r="C292" s="187"/>
      <c r="D292" s="187"/>
      <c r="E292" s="187"/>
      <c r="F292" s="187"/>
      <c r="G292" s="187"/>
      <c r="H292" s="187"/>
      <c r="I292" s="187"/>
      <c r="J292" s="187"/>
      <c r="K292" s="187"/>
      <c r="L292" s="187"/>
      <c r="M292" s="187"/>
      <c r="N292" s="143" t="s">
        <v>11</v>
      </c>
      <c r="O292" s="190"/>
      <c r="P292" s="190"/>
      <c r="Q292" s="190"/>
      <c r="R292" s="168" t="s">
        <v>10</v>
      </c>
      <c r="S292" s="190"/>
      <c r="T292" s="169"/>
      <c r="U292" s="169"/>
      <c r="V292" s="169"/>
      <c r="W292" s="169"/>
      <c r="X292" s="169"/>
      <c r="Y292" s="190"/>
      <c r="Z292" s="190"/>
      <c r="AA292" s="190"/>
      <c r="AB292" s="190"/>
      <c r="AC292" s="190"/>
      <c r="AD292" s="190"/>
      <c r="AE292" s="190"/>
      <c r="AF292" s="148">
        <f>AF293</f>
        <v>1925536.82</v>
      </c>
      <c r="AG292" s="148">
        <f t="shared" ref="AG292:AG293" si="64">AG293</f>
        <v>1929036.82</v>
      </c>
      <c r="AH292" s="189"/>
      <c r="AI292" s="189"/>
      <c r="AJ292" s="189"/>
      <c r="AK292" s="189"/>
      <c r="AL292" s="189"/>
      <c r="AM292" s="189"/>
      <c r="AN292" s="189"/>
      <c r="AO292" s="189"/>
      <c r="AP292" s="189"/>
      <c r="AQ292" s="189"/>
      <c r="AR292" s="189"/>
      <c r="AS292" s="189"/>
      <c r="AT292" s="189"/>
      <c r="AU292" s="189"/>
      <c r="AV292" s="189"/>
      <c r="AW292" s="189"/>
      <c r="AX292" s="189"/>
      <c r="AY292" s="158">
        <f t="shared" si="57"/>
        <v>100.181767492766</v>
      </c>
    </row>
    <row r="293" spans="1:51" x14ac:dyDescent="0.3">
      <c r="A293" s="186"/>
      <c r="B293" s="187"/>
      <c r="C293" s="187"/>
      <c r="D293" s="187"/>
      <c r="E293" s="187"/>
      <c r="F293" s="187"/>
      <c r="G293" s="187"/>
      <c r="H293" s="187"/>
      <c r="I293" s="187"/>
      <c r="J293" s="187"/>
      <c r="K293" s="187"/>
      <c r="L293" s="187"/>
      <c r="M293" s="187"/>
      <c r="N293" s="152" t="s">
        <v>9</v>
      </c>
      <c r="O293" s="188"/>
      <c r="P293" s="188"/>
      <c r="Q293" s="188"/>
      <c r="R293" s="154" t="s">
        <v>10</v>
      </c>
      <c r="S293" s="188"/>
      <c r="T293" s="155" t="s">
        <v>8</v>
      </c>
      <c r="U293" s="156" t="s">
        <v>4</v>
      </c>
      <c r="V293" s="157" t="s">
        <v>1</v>
      </c>
      <c r="W293" s="188"/>
      <c r="X293" s="154" t="s">
        <v>5</v>
      </c>
      <c r="Y293" s="188"/>
      <c r="Z293" s="188"/>
      <c r="AA293" s="188"/>
      <c r="AB293" s="188"/>
      <c r="AC293" s="188"/>
      <c r="AD293" s="188"/>
      <c r="AE293" s="188"/>
      <c r="AF293" s="158">
        <f>AF294</f>
        <v>1925536.82</v>
      </c>
      <c r="AG293" s="158">
        <f t="shared" si="64"/>
        <v>1929036.82</v>
      </c>
      <c r="AH293" s="186"/>
      <c r="AI293" s="186"/>
      <c r="AJ293" s="186"/>
      <c r="AK293" s="186"/>
      <c r="AL293" s="186"/>
      <c r="AM293" s="186"/>
      <c r="AN293" s="186"/>
      <c r="AO293" s="186"/>
      <c r="AP293" s="186"/>
      <c r="AQ293" s="186"/>
      <c r="AR293" s="186"/>
      <c r="AS293" s="186"/>
      <c r="AT293" s="186"/>
      <c r="AU293" s="186"/>
      <c r="AV293" s="186"/>
      <c r="AW293" s="186"/>
      <c r="AX293" s="186"/>
      <c r="AY293" s="158">
        <f t="shared" si="57"/>
        <v>100.181767492766</v>
      </c>
    </row>
    <row r="294" spans="1:51" x14ac:dyDescent="0.3">
      <c r="A294" s="186"/>
      <c r="B294" s="187"/>
      <c r="C294" s="187"/>
      <c r="D294" s="187"/>
      <c r="E294" s="187"/>
      <c r="F294" s="187"/>
      <c r="G294" s="187"/>
      <c r="H294" s="187"/>
      <c r="I294" s="187"/>
      <c r="J294" s="187"/>
      <c r="K294" s="187"/>
      <c r="L294" s="187"/>
      <c r="M294" s="187"/>
      <c r="N294" s="152" t="s">
        <v>7</v>
      </c>
      <c r="O294" s="188"/>
      <c r="P294" s="188"/>
      <c r="Q294" s="188"/>
      <c r="R294" s="154" t="s">
        <v>10</v>
      </c>
      <c r="S294" s="188"/>
      <c r="T294" s="155" t="s">
        <v>6</v>
      </c>
      <c r="U294" s="156" t="s">
        <v>4</v>
      </c>
      <c r="V294" s="157" t="s">
        <v>1</v>
      </c>
      <c r="W294" s="188"/>
      <c r="X294" s="154" t="s">
        <v>5</v>
      </c>
      <c r="Y294" s="188"/>
      <c r="Z294" s="188"/>
      <c r="AA294" s="188"/>
      <c r="AB294" s="188"/>
      <c r="AC294" s="188"/>
      <c r="AD294" s="188"/>
      <c r="AE294" s="188"/>
      <c r="AF294" s="158">
        <f>AF295+AF299</f>
        <v>1925536.82</v>
      </c>
      <c r="AG294" s="158">
        <f t="shared" ref="AG294" si="65">AG295+AG299</f>
        <v>1929036.82</v>
      </c>
      <c r="AH294" s="186"/>
      <c r="AI294" s="186"/>
      <c r="AJ294" s="186"/>
      <c r="AK294" s="186"/>
      <c r="AL294" s="186"/>
      <c r="AM294" s="186"/>
      <c r="AN294" s="186"/>
      <c r="AO294" s="186"/>
      <c r="AP294" s="186"/>
      <c r="AQ294" s="186"/>
      <c r="AR294" s="186"/>
      <c r="AS294" s="186"/>
      <c r="AT294" s="186"/>
      <c r="AU294" s="186"/>
      <c r="AV294" s="186"/>
      <c r="AW294" s="186"/>
      <c r="AX294" s="186"/>
      <c r="AY294" s="158">
        <f t="shared" si="57"/>
        <v>100.181767492766</v>
      </c>
    </row>
    <row r="295" spans="1:51" ht="32.25" x14ac:dyDescent="0.3">
      <c r="A295" s="186"/>
      <c r="B295" s="187"/>
      <c r="C295" s="187"/>
      <c r="D295" s="187"/>
      <c r="E295" s="187"/>
      <c r="F295" s="187"/>
      <c r="G295" s="187"/>
      <c r="H295" s="187"/>
      <c r="I295" s="187"/>
      <c r="J295" s="187"/>
      <c r="K295" s="187"/>
      <c r="L295" s="187"/>
      <c r="M295" s="187"/>
      <c r="N295" s="152" t="s">
        <v>740</v>
      </c>
      <c r="O295" s="188"/>
      <c r="P295" s="188"/>
      <c r="Q295" s="188"/>
      <c r="R295" s="154" t="s">
        <v>10</v>
      </c>
      <c r="S295" s="188"/>
      <c r="T295" s="155" t="s">
        <v>671</v>
      </c>
      <c r="U295" s="156" t="s">
        <v>99</v>
      </c>
      <c r="V295" s="157" t="s">
        <v>1</v>
      </c>
      <c r="W295" s="188"/>
      <c r="X295" s="154" t="s">
        <v>0</v>
      </c>
      <c r="Y295" s="188"/>
      <c r="Z295" s="188"/>
      <c r="AA295" s="188"/>
      <c r="AB295" s="188"/>
      <c r="AC295" s="188"/>
      <c r="AD295" s="188"/>
      <c r="AE295" s="188"/>
      <c r="AF295" s="158">
        <f t="shared" ref="AF295:AG297" si="66">AF296</f>
        <v>15626.82</v>
      </c>
      <c r="AG295" s="158">
        <f t="shared" si="66"/>
        <v>15626.82</v>
      </c>
      <c r="AH295" s="186"/>
      <c r="AI295" s="186"/>
      <c r="AJ295" s="186"/>
      <c r="AK295" s="186"/>
      <c r="AL295" s="186"/>
      <c r="AM295" s="186"/>
      <c r="AN295" s="186"/>
      <c r="AO295" s="186"/>
      <c r="AP295" s="186"/>
      <c r="AQ295" s="186"/>
      <c r="AR295" s="186"/>
      <c r="AS295" s="186"/>
      <c r="AT295" s="186"/>
      <c r="AU295" s="186"/>
      <c r="AV295" s="186"/>
      <c r="AW295" s="186"/>
      <c r="AX295" s="186"/>
      <c r="AY295" s="158">
        <f t="shared" si="57"/>
        <v>100</v>
      </c>
    </row>
    <row r="296" spans="1:51" ht="48" x14ac:dyDescent="0.3">
      <c r="A296" s="186"/>
      <c r="B296" s="187"/>
      <c r="C296" s="187"/>
      <c r="D296" s="187"/>
      <c r="E296" s="187"/>
      <c r="F296" s="187"/>
      <c r="G296" s="187"/>
      <c r="H296" s="187"/>
      <c r="I296" s="187"/>
      <c r="J296" s="187"/>
      <c r="K296" s="187"/>
      <c r="L296" s="187"/>
      <c r="M296" s="187"/>
      <c r="N296" s="152" t="s">
        <v>708</v>
      </c>
      <c r="O296" s="188"/>
      <c r="P296" s="188"/>
      <c r="Q296" s="188"/>
      <c r="R296" s="154" t="s">
        <v>10</v>
      </c>
      <c r="S296" s="188"/>
      <c r="T296" s="155" t="s">
        <v>672</v>
      </c>
      <c r="U296" s="156" t="s">
        <v>4</v>
      </c>
      <c r="V296" s="157" t="s">
        <v>1</v>
      </c>
      <c r="W296" s="188"/>
      <c r="X296" s="154" t="s">
        <v>0</v>
      </c>
      <c r="Y296" s="188"/>
      <c r="Z296" s="188"/>
      <c r="AA296" s="188"/>
      <c r="AB296" s="188"/>
      <c r="AC296" s="188"/>
      <c r="AD296" s="188"/>
      <c r="AE296" s="188"/>
      <c r="AF296" s="158">
        <f t="shared" si="66"/>
        <v>15626.82</v>
      </c>
      <c r="AG296" s="158">
        <f t="shared" si="66"/>
        <v>15626.82</v>
      </c>
      <c r="AH296" s="186"/>
      <c r="AI296" s="186"/>
      <c r="AJ296" s="186"/>
      <c r="AK296" s="186"/>
      <c r="AL296" s="186"/>
      <c r="AM296" s="186"/>
      <c r="AN296" s="186"/>
      <c r="AO296" s="186"/>
      <c r="AP296" s="186"/>
      <c r="AQ296" s="186"/>
      <c r="AR296" s="186"/>
      <c r="AS296" s="186"/>
      <c r="AT296" s="186"/>
      <c r="AU296" s="186"/>
      <c r="AV296" s="186"/>
      <c r="AW296" s="186"/>
      <c r="AX296" s="186"/>
      <c r="AY296" s="158">
        <f t="shared" si="57"/>
        <v>100</v>
      </c>
    </row>
    <row r="297" spans="1:51" ht="48" x14ac:dyDescent="0.3">
      <c r="A297" s="186"/>
      <c r="B297" s="187"/>
      <c r="C297" s="187"/>
      <c r="D297" s="187"/>
      <c r="E297" s="187"/>
      <c r="F297" s="187"/>
      <c r="G297" s="187"/>
      <c r="H297" s="187"/>
      <c r="I297" s="187"/>
      <c r="J297" s="187"/>
      <c r="K297" s="187"/>
      <c r="L297" s="187"/>
      <c r="M297" s="187"/>
      <c r="N297" s="152" t="s">
        <v>709</v>
      </c>
      <c r="O297" s="188"/>
      <c r="P297" s="188"/>
      <c r="Q297" s="188"/>
      <c r="R297" s="154" t="s">
        <v>10</v>
      </c>
      <c r="S297" s="188"/>
      <c r="T297" s="155" t="s">
        <v>673</v>
      </c>
      <c r="U297" s="156" t="s">
        <v>99</v>
      </c>
      <c r="V297" s="157" t="s">
        <v>1</v>
      </c>
      <c r="W297" s="188"/>
      <c r="X297" s="154" t="s">
        <v>0</v>
      </c>
      <c r="Y297" s="188"/>
      <c r="Z297" s="188"/>
      <c r="AA297" s="188"/>
      <c r="AB297" s="188"/>
      <c r="AC297" s="188"/>
      <c r="AD297" s="188"/>
      <c r="AE297" s="188"/>
      <c r="AF297" s="158">
        <f t="shared" si="66"/>
        <v>15626.82</v>
      </c>
      <c r="AG297" s="158">
        <f t="shared" si="66"/>
        <v>15626.82</v>
      </c>
      <c r="AH297" s="186"/>
      <c r="AI297" s="186"/>
      <c r="AJ297" s="186"/>
      <c r="AK297" s="186"/>
      <c r="AL297" s="186"/>
      <c r="AM297" s="186"/>
      <c r="AN297" s="186"/>
      <c r="AO297" s="186"/>
      <c r="AP297" s="186"/>
      <c r="AQ297" s="186"/>
      <c r="AR297" s="186"/>
      <c r="AS297" s="186"/>
      <c r="AT297" s="186"/>
      <c r="AU297" s="186"/>
      <c r="AV297" s="186"/>
      <c r="AW297" s="186"/>
      <c r="AX297" s="186"/>
      <c r="AY297" s="158">
        <f t="shared" si="57"/>
        <v>100</v>
      </c>
    </row>
    <row r="298" spans="1:51" ht="95.25" x14ac:dyDescent="0.3">
      <c r="A298" s="186"/>
      <c r="B298" s="187"/>
      <c r="C298" s="187"/>
      <c r="D298" s="187"/>
      <c r="E298" s="187"/>
      <c r="F298" s="187"/>
      <c r="G298" s="187"/>
      <c r="H298" s="187"/>
      <c r="I298" s="187"/>
      <c r="J298" s="187"/>
      <c r="K298" s="187"/>
      <c r="L298" s="187"/>
      <c r="M298" s="187"/>
      <c r="N298" s="152" t="s">
        <v>741</v>
      </c>
      <c r="O298" s="188"/>
      <c r="P298" s="188"/>
      <c r="Q298" s="188"/>
      <c r="R298" s="154" t="s">
        <v>10</v>
      </c>
      <c r="S298" s="188"/>
      <c r="T298" s="155" t="s">
        <v>673</v>
      </c>
      <c r="U298" s="156" t="s">
        <v>99</v>
      </c>
      <c r="V298" s="157" t="s">
        <v>742</v>
      </c>
      <c r="W298" s="188"/>
      <c r="X298" s="154" t="s">
        <v>0</v>
      </c>
      <c r="Y298" s="188"/>
      <c r="Z298" s="188"/>
      <c r="AA298" s="188"/>
      <c r="AB298" s="188"/>
      <c r="AC298" s="188"/>
      <c r="AD298" s="188"/>
      <c r="AE298" s="188"/>
      <c r="AF298" s="158">
        <v>15626.82</v>
      </c>
      <c r="AG298" s="158">
        <v>15626.82</v>
      </c>
      <c r="AH298" s="186"/>
      <c r="AI298" s="186"/>
      <c r="AJ298" s="186"/>
      <c r="AK298" s="186"/>
      <c r="AL298" s="186"/>
      <c r="AM298" s="186"/>
      <c r="AN298" s="186"/>
      <c r="AO298" s="186"/>
      <c r="AP298" s="186"/>
      <c r="AQ298" s="186"/>
      <c r="AR298" s="186"/>
      <c r="AS298" s="186"/>
      <c r="AT298" s="186"/>
      <c r="AU298" s="186"/>
      <c r="AV298" s="186"/>
      <c r="AW298" s="186"/>
      <c r="AX298" s="186"/>
      <c r="AY298" s="158">
        <f t="shared" si="57"/>
        <v>100</v>
      </c>
    </row>
    <row r="299" spans="1:51" x14ac:dyDescent="0.3">
      <c r="A299" s="186"/>
      <c r="B299" s="187"/>
      <c r="C299" s="187"/>
      <c r="D299" s="187"/>
      <c r="E299" s="187"/>
      <c r="F299" s="187"/>
      <c r="G299" s="187"/>
      <c r="H299" s="187"/>
      <c r="I299" s="187"/>
      <c r="J299" s="187"/>
      <c r="K299" s="187"/>
      <c r="L299" s="187"/>
      <c r="M299" s="187"/>
      <c r="N299" s="152" t="s">
        <v>710</v>
      </c>
      <c r="O299" s="188"/>
      <c r="P299" s="188"/>
      <c r="Q299" s="188"/>
      <c r="R299" s="154">
        <v>807</v>
      </c>
      <c r="S299" s="188"/>
      <c r="T299" s="155" t="s">
        <v>674</v>
      </c>
      <c r="U299" s="156" t="s">
        <v>99</v>
      </c>
      <c r="V299" s="157" t="s">
        <v>1</v>
      </c>
      <c r="W299" s="188"/>
      <c r="X299" s="154" t="s">
        <v>0</v>
      </c>
      <c r="Y299" s="188"/>
      <c r="Z299" s="188"/>
      <c r="AA299" s="188"/>
      <c r="AB299" s="188"/>
      <c r="AC299" s="188"/>
      <c r="AD299" s="188"/>
      <c r="AE299" s="188"/>
      <c r="AF299" s="158">
        <f>AF300</f>
        <v>1909910</v>
      </c>
      <c r="AG299" s="158">
        <f>AG300</f>
        <v>1913410</v>
      </c>
      <c r="AH299" s="186"/>
      <c r="AI299" s="186"/>
      <c r="AJ299" s="186"/>
      <c r="AK299" s="186"/>
      <c r="AL299" s="186"/>
      <c r="AM299" s="186"/>
      <c r="AN299" s="186"/>
      <c r="AO299" s="186"/>
      <c r="AP299" s="186"/>
      <c r="AQ299" s="186"/>
      <c r="AR299" s="186"/>
      <c r="AS299" s="186"/>
      <c r="AT299" s="186"/>
      <c r="AU299" s="186"/>
      <c r="AV299" s="186"/>
      <c r="AW299" s="186"/>
      <c r="AX299" s="186"/>
      <c r="AY299" s="158">
        <f t="shared" si="57"/>
        <v>100.18325470833705</v>
      </c>
    </row>
    <row r="300" spans="1:51" ht="63.75" x14ac:dyDescent="0.3">
      <c r="A300" s="186"/>
      <c r="B300" s="187"/>
      <c r="C300" s="187"/>
      <c r="D300" s="187"/>
      <c r="E300" s="187"/>
      <c r="F300" s="187"/>
      <c r="G300" s="187"/>
      <c r="H300" s="187"/>
      <c r="I300" s="187"/>
      <c r="J300" s="187"/>
      <c r="K300" s="187"/>
      <c r="L300" s="187"/>
      <c r="M300" s="187"/>
      <c r="N300" s="152" t="s">
        <v>749</v>
      </c>
      <c r="O300" s="188"/>
      <c r="P300" s="188"/>
      <c r="Q300" s="188"/>
      <c r="R300" s="154">
        <v>807</v>
      </c>
      <c r="S300" s="188"/>
      <c r="T300" s="155" t="s">
        <v>675</v>
      </c>
      <c r="U300" s="156" t="s">
        <v>99</v>
      </c>
      <c r="V300" s="157" t="s">
        <v>1</v>
      </c>
      <c r="W300" s="188"/>
      <c r="X300" s="154" t="s">
        <v>0</v>
      </c>
      <c r="Y300" s="188"/>
      <c r="Z300" s="188"/>
      <c r="AA300" s="188"/>
      <c r="AB300" s="188"/>
      <c r="AC300" s="188"/>
      <c r="AD300" s="188"/>
      <c r="AE300" s="188"/>
      <c r="AF300" s="158">
        <v>1909910</v>
      </c>
      <c r="AG300" s="158">
        <v>1913410</v>
      </c>
      <c r="AH300" s="186"/>
      <c r="AI300" s="186"/>
      <c r="AJ300" s="186"/>
      <c r="AK300" s="186"/>
      <c r="AL300" s="186"/>
      <c r="AM300" s="186"/>
      <c r="AN300" s="186"/>
      <c r="AO300" s="186"/>
      <c r="AP300" s="186"/>
      <c r="AQ300" s="186"/>
      <c r="AR300" s="186"/>
      <c r="AS300" s="186"/>
      <c r="AT300" s="186"/>
      <c r="AU300" s="186"/>
      <c r="AV300" s="186"/>
      <c r="AW300" s="186"/>
      <c r="AX300" s="186"/>
      <c r="AY300" s="158">
        <f t="shared" si="57"/>
        <v>100.18325470833705</v>
      </c>
    </row>
    <row r="301" spans="1:51" x14ac:dyDescent="0.3">
      <c r="A301" s="189">
        <v>14</v>
      </c>
      <c r="B301" s="187"/>
      <c r="C301" s="187"/>
      <c r="D301" s="187"/>
      <c r="E301" s="187"/>
      <c r="F301" s="187"/>
      <c r="G301" s="187"/>
      <c r="H301" s="187"/>
      <c r="I301" s="187"/>
      <c r="J301" s="187"/>
      <c r="K301" s="187"/>
      <c r="L301" s="187"/>
      <c r="M301" s="187"/>
      <c r="N301" s="143" t="s">
        <v>812</v>
      </c>
      <c r="O301" s="188"/>
      <c r="P301" s="188"/>
      <c r="Q301" s="188"/>
      <c r="R301" s="168">
        <v>810</v>
      </c>
      <c r="S301" s="190"/>
      <c r="T301" s="176"/>
      <c r="U301" s="177"/>
      <c r="V301" s="177"/>
      <c r="W301" s="177"/>
      <c r="X301" s="178"/>
      <c r="Y301" s="190"/>
      <c r="Z301" s="190"/>
      <c r="AA301" s="190"/>
      <c r="AB301" s="190"/>
      <c r="AC301" s="190"/>
      <c r="AD301" s="190"/>
      <c r="AE301" s="190"/>
      <c r="AF301" s="148">
        <f t="shared" ref="AF301:AG304" si="67">AF302</f>
        <v>520000</v>
      </c>
      <c r="AG301" s="148">
        <f t="shared" si="67"/>
        <v>520000</v>
      </c>
      <c r="AH301" s="189"/>
      <c r="AI301" s="189"/>
      <c r="AJ301" s="189"/>
      <c r="AK301" s="189"/>
      <c r="AL301" s="189"/>
      <c r="AM301" s="189"/>
      <c r="AN301" s="189"/>
      <c r="AO301" s="189"/>
      <c r="AP301" s="189"/>
      <c r="AQ301" s="189"/>
      <c r="AR301" s="189"/>
      <c r="AS301" s="189"/>
      <c r="AT301" s="189"/>
      <c r="AU301" s="189"/>
      <c r="AV301" s="189"/>
      <c r="AW301" s="189"/>
      <c r="AX301" s="189"/>
      <c r="AY301" s="148">
        <f t="shared" si="57"/>
        <v>100</v>
      </c>
    </row>
    <row r="302" spans="1:51" x14ac:dyDescent="0.3">
      <c r="A302" s="186"/>
      <c r="B302" s="187"/>
      <c r="C302" s="187"/>
      <c r="D302" s="187"/>
      <c r="E302" s="187"/>
      <c r="F302" s="187"/>
      <c r="G302" s="187"/>
      <c r="H302" s="187"/>
      <c r="I302" s="187"/>
      <c r="J302" s="187"/>
      <c r="K302" s="187"/>
      <c r="L302" s="187"/>
      <c r="M302" s="187"/>
      <c r="N302" s="152" t="s">
        <v>9</v>
      </c>
      <c r="O302" s="188"/>
      <c r="P302" s="188"/>
      <c r="Q302" s="188"/>
      <c r="R302" s="154">
        <v>810</v>
      </c>
      <c r="S302" s="188"/>
      <c r="T302" s="155" t="s">
        <v>8</v>
      </c>
      <c r="U302" s="156">
        <v>0</v>
      </c>
      <c r="V302" s="157">
        <v>0</v>
      </c>
      <c r="W302" s="188"/>
      <c r="X302" s="154">
        <v>0</v>
      </c>
      <c r="Y302" s="188"/>
      <c r="Z302" s="188"/>
      <c r="AA302" s="188"/>
      <c r="AB302" s="188"/>
      <c r="AC302" s="188"/>
      <c r="AD302" s="188"/>
      <c r="AE302" s="188"/>
      <c r="AF302" s="158">
        <f t="shared" si="67"/>
        <v>520000</v>
      </c>
      <c r="AG302" s="158">
        <f t="shared" si="67"/>
        <v>520000</v>
      </c>
      <c r="AH302" s="186"/>
      <c r="AI302" s="186"/>
      <c r="AJ302" s="186"/>
      <c r="AK302" s="186"/>
      <c r="AL302" s="186"/>
      <c r="AM302" s="186"/>
      <c r="AN302" s="186"/>
      <c r="AO302" s="186"/>
      <c r="AP302" s="186"/>
      <c r="AQ302" s="186"/>
      <c r="AR302" s="186"/>
      <c r="AS302" s="186"/>
      <c r="AT302" s="186"/>
      <c r="AU302" s="186"/>
      <c r="AV302" s="186"/>
      <c r="AW302" s="186"/>
      <c r="AX302" s="186"/>
      <c r="AY302" s="158">
        <f t="shared" si="57"/>
        <v>100</v>
      </c>
    </row>
    <row r="303" spans="1:51" x14ac:dyDescent="0.3">
      <c r="A303" s="186"/>
      <c r="B303" s="187"/>
      <c r="C303" s="187"/>
      <c r="D303" s="187"/>
      <c r="E303" s="187"/>
      <c r="F303" s="187"/>
      <c r="G303" s="187"/>
      <c r="H303" s="187"/>
      <c r="I303" s="187"/>
      <c r="J303" s="187"/>
      <c r="K303" s="187"/>
      <c r="L303" s="187"/>
      <c r="M303" s="187"/>
      <c r="N303" s="152" t="s">
        <v>7</v>
      </c>
      <c r="O303" s="188"/>
      <c r="P303" s="188"/>
      <c r="Q303" s="188"/>
      <c r="R303" s="154">
        <v>810</v>
      </c>
      <c r="S303" s="188"/>
      <c r="T303" s="155" t="s">
        <v>6</v>
      </c>
      <c r="U303" s="156">
        <v>0</v>
      </c>
      <c r="V303" s="157">
        <v>0</v>
      </c>
      <c r="W303" s="188"/>
      <c r="X303" s="154">
        <v>0</v>
      </c>
      <c r="Y303" s="188"/>
      <c r="Z303" s="188"/>
      <c r="AA303" s="188"/>
      <c r="AB303" s="188"/>
      <c r="AC303" s="188"/>
      <c r="AD303" s="188"/>
      <c r="AE303" s="188"/>
      <c r="AF303" s="158">
        <f t="shared" si="67"/>
        <v>520000</v>
      </c>
      <c r="AG303" s="158">
        <f t="shared" si="67"/>
        <v>520000</v>
      </c>
      <c r="AH303" s="186"/>
      <c r="AI303" s="186"/>
      <c r="AJ303" s="186"/>
      <c r="AK303" s="186"/>
      <c r="AL303" s="186"/>
      <c r="AM303" s="186"/>
      <c r="AN303" s="186"/>
      <c r="AO303" s="186"/>
      <c r="AP303" s="186"/>
      <c r="AQ303" s="186"/>
      <c r="AR303" s="186"/>
      <c r="AS303" s="186"/>
      <c r="AT303" s="186"/>
      <c r="AU303" s="186"/>
      <c r="AV303" s="186"/>
      <c r="AW303" s="186"/>
      <c r="AX303" s="186"/>
      <c r="AY303" s="158">
        <f t="shared" si="57"/>
        <v>100</v>
      </c>
    </row>
    <row r="304" spans="1:51" x14ac:dyDescent="0.3">
      <c r="A304" s="186"/>
      <c r="B304" s="187"/>
      <c r="C304" s="187"/>
      <c r="D304" s="187"/>
      <c r="E304" s="187"/>
      <c r="F304" s="187"/>
      <c r="G304" s="187"/>
      <c r="H304" s="187"/>
      <c r="I304" s="187"/>
      <c r="J304" s="187"/>
      <c r="K304" s="187"/>
      <c r="L304" s="187"/>
      <c r="M304" s="187"/>
      <c r="N304" s="152" t="s">
        <v>710</v>
      </c>
      <c r="O304" s="188"/>
      <c r="P304" s="188"/>
      <c r="Q304" s="188"/>
      <c r="R304" s="154">
        <v>810</v>
      </c>
      <c r="S304" s="188"/>
      <c r="T304" s="155" t="s">
        <v>674</v>
      </c>
      <c r="U304" s="156">
        <v>1</v>
      </c>
      <c r="V304" s="157">
        <v>0</v>
      </c>
      <c r="W304" s="188"/>
      <c r="X304" s="154">
        <v>140</v>
      </c>
      <c r="Y304" s="188"/>
      <c r="Z304" s="188"/>
      <c r="AA304" s="188"/>
      <c r="AB304" s="188"/>
      <c r="AC304" s="188"/>
      <c r="AD304" s="188"/>
      <c r="AE304" s="188"/>
      <c r="AF304" s="158">
        <f t="shared" si="67"/>
        <v>520000</v>
      </c>
      <c r="AG304" s="158">
        <f t="shared" si="67"/>
        <v>520000</v>
      </c>
      <c r="AH304" s="186"/>
      <c r="AI304" s="186"/>
      <c r="AJ304" s="186"/>
      <c r="AK304" s="186"/>
      <c r="AL304" s="186"/>
      <c r="AM304" s="186"/>
      <c r="AN304" s="186"/>
      <c r="AO304" s="186"/>
      <c r="AP304" s="186"/>
      <c r="AQ304" s="186"/>
      <c r="AR304" s="186"/>
      <c r="AS304" s="186"/>
      <c r="AT304" s="186"/>
      <c r="AU304" s="186"/>
      <c r="AV304" s="186"/>
      <c r="AW304" s="186"/>
      <c r="AX304" s="186"/>
      <c r="AY304" s="158">
        <f t="shared" si="57"/>
        <v>100</v>
      </c>
    </row>
    <row r="305" spans="1:51" ht="63.75" x14ac:dyDescent="0.3">
      <c r="A305" s="186"/>
      <c r="B305" s="187"/>
      <c r="C305" s="187"/>
      <c r="D305" s="187"/>
      <c r="E305" s="187"/>
      <c r="F305" s="187"/>
      <c r="G305" s="187"/>
      <c r="H305" s="187"/>
      <c r="I305" s="187"/>
      <c r="J305" s="187"/>
      <c r="K305" s="187"/>
      <c r="L305" s="187"/>
      <c r="M305" s="187"/>
      <c r="N305" s="152" t="s">
        <v>749</v>
      </c>
      <c r="O305" s="188"/>
      <c r="P305" s="188"/>
      <c r="Q305" s="188"/>
      <c r="R305" s="154">
        <v>810</v>
      </c>
      <c r="S305" s="188"/>
      <c r="T305" s="155" t="s">
        <v>675</v>
      </c>
      <c r="U305" s="156">
        <v>1</v>
      </c>
      <c r="V305" s="157">
        <v>0</v>
      </c>
      <c r="W305" s="188"/>
      <c r="X305" s="154">
        <v>140</v>
      </c>
      <c r="Y305" s="188"/>
      <c r="Z305" s="188"/>
      <c r="AA305" s="188"/>
      <c r="AB305" s="188"/>
      <c r="AC305" s="188"/>
      <c r="AD305" s="188"/>
      <c r="AE305" s="188"/>
      <c r="AF305" s="158">
        <v>520000</v>
      </c>
      <c r="AG305" s="158">
        <v>520000</v>
      </c>
      <c r="AH305" s="186"/>
      <c r="AI305" s="186"/>
      <c r="AJ305" s="186"/>
      <c r="AK305" s="186"/>
      <c r="AL305" s="186"/>
      <c r="AM305" s="186"/>
      <c r="AN305" s="186"/>
      <c r="AO305" s="186"/>
      <c r="AP305" s="186"/>
      <c r="AQ305" s="186"/>
      <c r="AR305" s="186"/>
      <c r="AS305" s="186"/>
      <c r="AT305" s="186"/>
      <c r="AU305" s="186"/>
      <c r="AV305" s="186"/>
      <c r="AW305" s="186"/>
      <c r="AX305" s="186"/>
      <c r="AY305" s="158">
        <f t="shared" si="57"/>
        <v>100</v>
      </c>
    </row>
    <row r="306" spans="1:51" x14ac:dyDescent="0.3">
      <c r="A306" s="189">
        <v>15</v>
      </c>
      <c r="B306" s="187"/>
      <c r="C306" s="187"/>
      <c r="D306" s="187"/>
      <c r="E306" s="187"/>
      <c r="F306" s="187"/>
      <c r="G306" s="187"/>
      <c r="H306" s="187"/>
      <c r="I306" s="187"/>
      <c r="J306" s="187"/>
      <c r="K306" s="187"/>
      <c r="L306" s="187"/>
      <c r="M306" s="187"/>
      <c r="N306" s="143" t="s">
        <v>975</v>
      </c>
      <c r="O306" s="188"/>
      <c r="P306" s="188"/>
      <c r="Q306" s="188"/>
      <c r="R306" s="168">
        <v>813</v>
      </c>
      <c r="S306" s="188"/>
      <c r="T306" s="155"/>
      <c r="U306" s="156"/>
      <c r="V306" s="157"/>
      <c r="W306" s="188"/>
      <c r="X306" s="154"/>
      <c r="Y306" s="188"/>
      <c r="Z306" s="188"/>
      <c r="AA306" s="188"/>
      <c r="AB306" s="188"/>
      <c r="AC306" s="188"/>
      <c r="AD306" s="188"/>
      <c r="AE306" s="188"/>
      <c r="AF306" s="148">
        <f>AF307</f>
        <v>0</v>
      </c>
      <c r="AG306" s="148">
        <f>AG307</f>
        <v>12479.69</v>
      </c>
      <c r="AH306" s="189"/>
      <c r="AI306" s="189"/>
      <c r="AJ306" s="189"/>
      <c r="AK306" s="189"/>
      <c r="AL306" s="189"/>
      <c r="AM306" s="189"/>
      <c r="AN306" s="189"/>
      <c r="AO306" s="189"/>
      <c r="AP306" s="189"/>
      <c r="AQ306" s="189"/>
      <c r="AR306" s="189"/>
      <c r="AS306" s="189"/>
      <c r="AT306" s="189"/>
      <c r="AU306" s="189"/>
      <c r="AV306" s="189"/>
      <c r="AW306" s="189"/>
      <c r="AX306" s="189"/>
      <c r="AY306" s="148"/>
    </row>
    <row r="307" spans="1:51" x14ac:dyDescent="0.3">
      <c r="A307" s="186"/>
      <c r="B307" s="187"/>
      <c r="C307" s="187"/>
      <c r="D307" s="187"/>
      <c r="E307" s="187"/>
      <c r="F307" s="187"/>
      <c r="G307" s="187"/>
      <c r="H307" s="187"/>
      <c r="I307" s="187"/>
      <c r="J307" s="187"/>
      <c r="K307" s="187"/>
      <c r="L307" s="187"/>
      <c r="M307" s="187"/>
      <c r="N307" s="152" t="s">
        <v>9</v>
      </c>
      <c r="O307" s="188"/>
      <c r="P307" s="188"/>
      <c r="Q307" s="188"/>
      <c r="R307" s="154">
        <v>813</v>
      </c>
      <c r="S307" s="188"/>
      <c r="T307" s="155" t="s">
        <v>8</v>
      </c>
      <c r="U307" s="156">
        <v>0</v>
      </c>
      <c r="V307" s="157">
        <v>0</v>
      </c>
      <c r="W307" s="188"/>
      <c r="X307" s="154">
        <v>0</v>
      </c>
      <c r="Y307" s="188"/>
      <c r="Z307" s="188"/>
      <c r="AA307" s="188"/>
      <c r="AB307" s="188"/>
      <c r="AC307" s="188"/>
      <c r="AD307" s="188"/>
      <c r="AE307" s="188"/>
      <c r="AF307" s="158">
        <f>AF308</f>
        <v>0</v>
      </c>
      <c r="AG307" s="158">
        <f>AG308</f>
        <v>12479.69</v>
      </c>
      <c r="AH307" s="186"/>
      <c r="AI307" s="186"/>
      <c r="AJ307" s="186"/>
      <c r="AK307" s="186"/>
      <c r="AL307" s="186"/>
      <c r="AM307" s="186"/>
      <c r="AN307" s="186"/>
      <c r="AO307" s="186"/>
      <c r="AP307" s="186"/>
      <c r="AQ307" s="186"/>
      <c r="AR307" s="186"/>
      <c r="AS307" s="186"/>
      <c r="AT307" s="186"/>
      <c r="AU307" s="186"/>
      <c r="AV307" s="186"/>
      <c r="AW307" s="186"/>
      <c r="AX307" s="186"/>
      <c r="AY307" s="158"/>
    </row>
    <row r="308" spans="1:51" x14ac:dyDescent="0.3">
      <c r="A308" s="186"/>
      <c r="B308" s="187"/>
      <c r="C308" s="187"/>
      <c r="D308" s="187"/>
      <c r="E308" s="187"/>
      <c r="F308" s="187"/>
      <c r="G308" s="187"/>
      <c r="H308" s="187"/>
      <c r="I308" s="187"/>
      <c r="J308" s="187"/>
      <c r="K308" s="187"/>
      <c r="L308" s="187"/>
      <c r="M308" s="187"/>
      <c r="N308" s="152" t="s">
        <v>7</v>
      </c>
      <c r="O308" s="188"/>
      <c r="P308" s="188"/>
      <c r="Q308" s="188"/>
      <c r="R308" s="154">
        <v>813</v>
      </c>
      <c r="S308" s="188"/>
      <c r="T308" s="155" t="s">
        <v>6</v>
      </c>
      <c r="U308" s="156">
        <v>0</v>
      </c>
      <c r="V308" s="157">
        <v>0</v>
      </c>
      <c r="W308" s="188"/>
      <c r="X308" s="154">
        <v>0</v>
      </c>
      <c r="Y308" s="188"/>
      <c r="Z308" s="188"/>
      <c r="AA308" s="188"/>
      <c r="AB308" s="188"/>
      <c r="AC308" s="188"/>
      <c r="AD308" s="188"/>
      <c r="AE308" s="188"/>
      <c r="AF308" s="158">
        <f>AF309+AF311</f>
        <v>0</v>
      </c>
      <c r="AG308" s="158">
        <f>AG309+AG311</f>
        <v>12479.69</v>
      </c>
      <c r="AH308" s="186"/>
      <c r="AI308" s="186"/>
      <c r="AJ308" s="186"/>
      <c r="AK308" s="186"/>
      <c r="AL308" s="186"/>
      <c r="AM308" s="186"/>
      <c r="AN308" s="186"/>
      <c r="AO308" s="186"/>
      <c r="AP308" s="186"/>
      <c r="AQ308" s="186"/>
      <c r="AR308" s="186"/>
      <c r="AS308" s="186"/>
      <c r="AT308" s="186"/>
      <c r="AU308" s="186"/>
      <c r="AV308" s="186"/>
      <c r="AW308" s="186"/>
      <c r="AX308" s="186"/>
      <c r="AY308" s="158"/>
    </row>
    <row r="309" spans="1:51" ht="48" x14ac:dyDescent="0.3">
      <c r="A309" s="186"/>
      <c r="B309" s="187"/>
      <c r="C309" s="187"/>
      <c r="D309" s="187"/>
      <c r="E309" s="187"/>
      <c r="F309" s="187"/>
      <c r="G309" s="187"/>
      <c r="H309" s="187"/>
      <c r="I309" s="187"/>
      <c r="J309" s="187"/>
      <c r="K309" s="187"/>
      <c r="L309" s="187"/>
      <c r="M309" s="187"/>
      <c r="N309" s="152" t="s">
        <v>730</v>
      </c>
      <c r="O309" s="188"/>
      <c r="P309" s="188"/>
      <c r="Q309" s="188"/>
      <c r="R309" s="154">
        <v>813</v>
      </c>
      <c r="S309" s="188"/>
      <c r="T309" s="155" t="s">
        <v>657</v>
      </c>
      <c r="U309" s="156">
        <v>1</v>
      </c>
      <c r="V309" s="157">
        <v>0</v>
      </c>
      <c r="W309" s="188"/>
      <c r="X309" s="154">
        <v>140</v>
      </c>
      <c r="Y309" s="188"/>
      <c r="Z309" s="188"/>
      <c r="AA309" s="188"/>
      <c r="AB309" s="188"/>
      <c r="AC309" s="188"/>
      <c r="AD309" s="188"/>
      <c r="AE309" s="188"/>
      <c r="AF309" s="158">
        <v>0</v>
      </c>
      <c r="AG309" s="158">
        <f>AG310</f>
        <v>9110.93</v>
      </c>
      <c r="AH309" s="186"/>
      <c r="AI309" s="186"/>
      <c r="AJ309" s="186"/>
      <c r="AK309" s="186"/>
      <c r="AL309" s="186"/>
      <c r="AM309" s="186"/>
      <c r="AN309" s="186"/>
      <c r="AO309" s="186"/>
      <c r="AP309" s="186"/>
      <c r="AQ309" s="186"/>
      <c r="AR309" s="186"/>
      <c r="AS309" s="186"/>
      <c r="AT309" s="186"/>
      <c r="AU309" s="186"/>
      <c r="AV309" s="186"/>
      <c r="AW309" s="186"/>
      <c r="AX309" s="186"/>
      <c r="AY309" s="158"/>
    </row>
    <row r="310" spans="1:51" ht="79.5" x14ac:dyDescent="0.3">
      <c r="A310" s="186"/>
      <c r="B310" s="187"/>
      <c r="C310" s="187"/>
      <c r="D310" s="187"/>
      <c r="E310" s="187"/>
      <c r="F310" s="187"/>
      <c r="G310" s="187"/>
      <c r="H310" s="187"/>
      <c r="I310" s="187"/>
      <c r="J310" s="187"/>
      <c r="K310" s="187"/>
      <c r="L310" s="187"/>
      <c r="M310" s="187"/>
      <c r="N310" s="152" t="s">
        <v>731</v>
      </c>
      <c r="O310" s="188"/>
      <c r="P310" s="188"/>
      <c r="Q310" s="188"/>
      <c r="R310" s="154">
        <v>813</v>
      </c>
      <c r="S310" s="188"/>
      <c r="T310" s="155" t="s">
        <v>658</v>
      </c>
      <c r="U310" s="156">
        <v>1</v>
      </c>
      <c r="V310" s="157">
        <v>0</v>
      </c>
      <c r="W310" s="188"/>
      <c r="X310" s="154">
        <v>143</v>
      </c>
      <c r="Y310" s="188"/>
      <c r="Z310" s="188"/>
      <c r="AA310" s="188"/>
      <c r="AB310" s="188"/>
      <c r="AC310" s="188"/>
      <c r="AD310" s="188"/>
      <c r="AE310" s="188"/>
      <c r="AF310" s="158">
        <v>0</v>
      </c>
      <c r="AG310" s="158">
        <v>9110.93</v>
      </c>
      <c r="AH310" s="186"/>
      <c r="AI310" s="186"/>
      <c r="AJ310" s="186"/>
      <c r="AK310" s="186"/>
      <c r="AL310" s="186"/>
      <c r="AM310" s="186"/>
      <c r="AN310" s="186"/>
      <c r="AO310" s="186"/>
      <c r="AP310" s="186"/>
      <c r="AQ310" s="186"/>
      <c r="AR310" s="186"/>
      <c r="AS310" s="186"/>
      <c r="AT310" s="186"/>
      <c r="AU310" s="186"/>
      <c r="AV310" s="186"/>
      <c r="AW310" s="186"/>
      <c r="AX310" s="186"/>
      <c r="AY310" s="158"/>
    </row>
    <row r="311" spans="1:51" ht="47.25" x14ac:dyDescent="0.3">
      <c r="A311" s="186"/>
      <c r="B311" s="187"/>
      <c r="C311" s="187"/>
      <c r="D311" s="187"/>
      <c r="E311" s="187"/>
      <c r="F311" s="187"/>
      <c r="G311" s="187"/>
      <c r="H311" s="187"/>
      <c r="I311" s="187"/>
      <c r="J311" s="187"/>
      <c r="K311" s="187"/>
      <c r="L311" s="187"/>
      <c r="M311" s="187"/>
      <c r="N311" s="60" t="s">
        <v>698</v>
      </c>
      <c r="O311" s="188"/>
      <c r="P311" s="188"/>
      <c r="Q311" s="188"/>
      <c r="R311" s="154">
        <v>813</v>
      </c>
      <c r="S311" s="188"/>
      <c r="T311" s="155" t="s">
        <v>663</v>
      </c>
      <c r="U311" s="156">
        <v>1</v>
      </c>
      <c r="V311" s="157">
        <v>0</v>
      </c>
      <c r="W311" s="188"/>
      <c r="X311" s="154">
        <v>140</v>
      </c>
      <c r="Y311" s="188"/>
      <c r="Z311" s="188"/>
      <c r="AA311" s="188"/>
      <c r="AB311" s="188"/>
      <c r="AC311" s="188"/>
      <c r="AD311" s="188"/>
      <c r="AE311" s="188"/>
      <c r="AF311" s="158">
        <f>AF312</f>
        <v>0</v>
      </c>
      <c r="AG311" s="158">
        <f>AG312</f>
        <v>3368.76</v>
      </c>
      <c r="AH311" s="186"/>
      <c r="AI311" s="186"/>
      <c r="AJ311" s="186"/>
      <c r="AK311" s="186"/>
      <c r="AL311" s="186"/>
      <c r="AM311" s="186"/>
      <c r="AN311" s="186"/>
      <c r="AO311" s="186"/>
      <c r="AP311" s="186"/>
      <c r="AQ311" s="186"/>
      <c r="AR311" s="186"/>
      <c r="AS311" s="186"/>
      <c r="AT311" s="186"/>
      <c r="AU311" s="186"/>
      <c r="AV311" s="186"/>
      <c r="AW311" s="186"/>
      <c r="AX311" s="186"/>
      <c r="AY311" s="158"/>
    </row>
    <row r="312" spans="1:51" ht="63" x14ac:dyDescent="0.3">
      <c r="A312" s="186"/>
      <c r="B312" s="187"/>
      <c r="C312" s="187"/>
      <c r="D312" s="187"/>
      <c r="E312" s="187"/>
      <c r="F312" s="187"/>
      <c r="G312" s="187"/>
      <c r="H312" s="187"/>
      <c r="I312" s="187"/>
      <c r="J312" s="187"/>
      <c r="K312" s="187"/>
      <c r="L312" s="187"/>
      <c r="M312" s="187"/>
      <c r="N312" s="60" t="s">
        <v>699</v>
      </c>
      <c r="O312" s="188"/>
      <c r="P312" s="188"/>
      <c r="Q312" s="188"/>
      <c r="R312" s="154">
        <v>813</v>
      </c>
      <c r="S312" s="188"/>
      <c r="T312" s="155" t="s">
        <v>664</v>
      </c>
      <c r="U312" s="156">
        <v>1</v>
      </c>
      <c r="V312" s="157">
        <v>0</v>
      </c>
      <c r="W312" s="188"/>
      <c r="X312" s="154">
        <v>140</v>
      </c>
      <c r="Y312" s="188"/>
      <c r="Z312" s="188"/>
      <c r="AA312" s="188"/>
      <c r="AB312" s="188"/>
      <c r="AC312" s="188"/>
      <c r="AD312" s="188"/>
      <c r="AE312" s="188"/>
      <c r="AF312" s="158">
        <v>0</v>
      </c>
      <c r="AG312" s="158">
        <v>3368.76</v>
      </c>
      <c r="AH312" s="186"/>
      <c r="AI312" s="186"/>
      <c r="AJ312" s="186"/>
      <c r="AK312" s="186"/>
      <c r="AL312" s="186"/>
      <c r="AM312" s="186"/>
      <c r="AN312" s="186"/>
      <c r="AO312" s="186"/>
      <c r="AP312" s="186"/>
      <c r="AQ312" s="186"/>
      <c r="AR312" s="186"/>
      <c r="AS312" s="186"/>
      <c r="AT312" s="186"/>
      <c r="AU312" s="186"/>
      <c r="AV312" s="186"/>
      <c r="AW312" s="186"/>
      <c r="AX312" s="186"/>
      <c r="AY312" s="158"/>
    </row>
    <row r="313" spans="1:51" x14ac:dyDescent="0.3">
      <c r="A313" s="186"/>
      <c r="B313" s="187"/>
      <c r="C313" s="187"/>
      <c r="D313" s="187"/>
      <c r="E313" s="187"/>
      <c r="F313" s="187"/>
      <c r="G313" s="187"/>
      <c r="H313" s="187"/>
      <c r="I313" s="187"/>
      <c r="J313" s="187"/>
      <c r="K313" s="187"/>
      <c r="L313" s="187"/>
      <c r="M313" s="187"/>
      <c r="N313" s="188" t="s">
        <v>750</v>
      </c>
      <c r="O313" s="188"/>
      <c r="P313" s="188"/>
      <c r="Q313" s="188"/>
      <c r="R313" s="188"/>
      <c r="S313" s="188"/>
      <c r="T313" s="188"/>
      <c r="U313" s="188"/>
      <c r="V313" s="188"/>
      <c r="W313" s="188"/>
      <c r="X313" s="188"/>
      <c r="Y313" s="188"/>
      <c r="Z313" s="188"/>
      <c r="AA313" s="188"/>
      <c r="AB313" s="188"/>
      <c r="AC313" s="188"/>
      <c r="AD313" s="188"/>
      <c r="AE313" s="188"/>
      <c r="AF313" s="158">
        <f>SUM(AF11,AF36,AF49,AF57,AF62,AF102,AF109,AF197,AF217,AF253,AF273,AF282,AF292,AF301,AF306)</f>
        <v>1264300599.8199999</v>
      </c>
      <c r="AG313" s="158">
        <f>SUM(AG11,AG36,AG49,AG57,AG62,AG102,AG109,AG197,AG217,AG253,AG273,AG282,AG292,AG301,AG306)</f>
        <v>1274192870.6099999</v>
      </c>
      <c r="AH313" s="158"/>
      <c r="AI313" s="158"/>
      <c r="AJ313" s="158"/>
      <c r="AK313" s="158"/>
      <c r="AL313" s="158"/>
      <c r="AM313" s="158"/>
      <c r="AN313" s="158"/>
      <c r="AO313" s="158"/>
      <c r="AP313" s="158"/>
      <c r="AQ313" s="158"/>
      <c r="AR313" s="158"/>
      <c r="AS313" s="158"/>
      <c r="AT313" s="158"/>
      <c r="AU313" s="186"/>
      <c r="AV313" s="186"/>
      <c r="AW313" s="186"/>
      <c r="AX313" s="186"/>
      <c r="AY313" s="158">
        <f t="shared" ref="AY313" si="68">AG313/AF313*100</f>
        <v>100.78243028528249</v>
      </c>
    </row>
  </sheetData>
  <mergeCells count="365">
    <mergeCell ref="T292:X292"/>
    <mergeCell ref="T301:X301"/>
    <mergeCell ref="C190:M190"/>
    <mergeCell ref="O190:Q190"/>
    <mergeCell ref="Y190:AE190"/>
    <mergeCell ref="AH190:AT190"/>
    <mergeCell ref="T197:X197"/>
    <mergeCell ref="T217:X217"/>
    <mergeCell ref="T253:X253"/>
    <mergeCell ref="T273:X273"/>
    <mergeCell ref="T282:X282"/>
    <mergeCell ref="C187:M187"/>
    <mergeCell ref="O187:Q187"/>
    <mergeCell ref="Y187:AE187"/>
    <mergeCell ref="AH187:AT187"/>
    <mergeCell ref="C188:M188"/>
    <mergeCell ref="O188:Q188"/>
    <mergeCell ref="Y188:AE188"/>
    <mergeCell ref="AH188:AT188"/>
    <mergeCell ref="C189:M189"/>
    <mergeCell ref="O189:Q189"/>
    <mergeCell ref="Y189:AE189"/>
    <mergeCell ref="AH189:AT189"/>
    <mergeCell ref="Y183:AE183"/>
    <mergeCell ref="AH183:AT183"/>
    <mergeCell ref="C185:M185"/>
    <mergeCell ref="O185:Q185"/>
    <mergeCell ref="Y185:AE185"/>
    <mergeCell ref="AH185:AT185"/>
    <mergeCell ref="C186:M186"/>
    <mergeCell ref="O186:Q186"/>
    <mergeCell ref="Y186:AE186"/>
    <mergeCell ref="AH186:AT186"/>
    <mergeCell ref="O147:Q147"/>
    <mergeCell ref="Y147:AE147"/>
    <mergeCell ref="AH147:AT147"/>
    <mergeCell ref="D153:M153"/>
    <mergeCell ref="O153:Q153"/>
    <mergeCell ref="Y153:AE153"/>
    <mergeCell ref="AH153:AT153"/>
    <mergeCell ref="C154:M154"/>
    <mergeCell ref="C159:M159"/>
    <mergeCell ref="O159:Q159"/>
    <mergeCell ref="Y159:AE159"/>
    <mergeCell ref="AH159:AT159"/>
    <mergeCell ref="C119:M119"/>
    <mergeCell ref="O119:Q119"/>
    <mergeCell ref="Y119:AE119"/>
    <mergeCell ref="AH119:AT119"/>
    <mergeCell ref="D122:M122"/>
    <mergeCell ref="O122:Q122"/>
    <mergeCell ref="Y122:AE122"/>
    <mergeCell ref="AH122:AT122"/>
    <mergeCell ref="C123:M123"/>
    <mergeCell ref="O123:Q123"/>
    <mergeCell ref="Y123:AE123"/>
    <mergeCell ref="AH123:AT123"/>
    <mergeCell ref="C107:M107"/>
    <mergeCell ref="O107:Q107"/>
    <mergeCell ref="Y107:AE107"/>
    <mergeCell ref="AH107:AT107"/>
    <mergeCell ref="C109:M109"/>
    <mergeCell ref="O109:Q109"/>
    <mergeCell ref="T109:X109"/>
    <mergeCell ref="Y109:AE109"/>
    <mergeCell ref="AH109:AT109"/>
    <mergeCell ref="C101:M101"/>
    <mergeCell ref="O101:Q101"/>
    <mergeCell ref="Y101:AE101"/>
    <mergeCell ref="AH101:AT101"/>
    <mergeCell ref="T102:X102"/>
    <mergeCell ref="D103:M103"/>
    <mergeCell ref="C104:M104"/>
    <mergeCell ref="O104:Q104"/>
    <mergeCell ref="Y104:AE104"/>
    <mergeCell ref="AH104:AT104"/>
    <mergeCell ref="C91:M91"/>
    <mergeCell ref="O91:Q91"/>
    <mergeCell ref="Y91:AE91"/>
    <mergeCell ref="AH91:AT91"/>
    <mergeCell ref="C96:M96"/>
    <mergeCell ref="O96:Q96"/>
    <mergeCell ref="Y96:AE96"/>
    <mergeCell ref="AH96:AT96"/>
    <mergeCell ref="C99:M99"/>
    <mergeCell ref="O99:Q99"/>
    <mergeCell ref="Y99:AE99"/>
    <mergeCell ref="AH99:AT99"/>
    <mergeCell ref="AH78:AT78"/>
    <mergeCell ref="C79:M79"/>
    <mergeCell ref="D81:M81"/>
    <mergeCell ref="C82:M82"/>
    <mergeCell ref="O82:Q82"/>
    <mergeCell ref="Y82:AE82"/>
    <mergeCell ref="AH82:AT82"/>
    <mergeCell ref="C87:M87"/>
    <mergeCell ref="O87:Q87"/>
    <mergeCell ref="Y87:AE87"/>
    <mergeCell ref="AH87:AT87"/>
    <mergeCell ref="C62:M62"/>
    <mergeCell ref="O62:Q62"/>
    <mergeCell ref="T62:X62"/>
    <mergeCell ref="Y62:AE62"/>
    <mergeCell ref="AH62:AT62"/>
    <mergeCell ref="C69:M69"/>
    <mergeCell ref="O69:Q69"/>
    <mergeCell ref="Y69:AE69"/>
    <mergeCell ref="AH69:AT69"/>
    <mergeCell ref="C49:M49"/>
    <mergeCell ref="O49:Q49"/>
    <mergeCell ref="T49:X49"/>
    <mergeCell ref="Y49:AE49"/>
    <mergeCell ref="AH49:AT49"/>
    <mergeCell ref="C54:M54"/>
    <mergeCell ref="O54:Q54"/>
    <mergeCell ref="Y54:AE54"/>
    <mergeCell ref="AH54:AT54"/>
    <mergeCell ref="C32:M32"/>
    <mergeCell ref="O32:Q32"/>
    <mergeCell ref="Y32:AE32"/>
    <mergeCell ref="AH32:AT32"/>
    <mergeCell ref="D36:M36"/>
    <mergeCell ref="T36:X36"/>
    <mergeCell ref="C37:M37"/>
    <mergeCell ref="O37:Q37"/>
    <mergeCell ref="Y37:AE37"/>
    <mergeCell ref="AH37:AT37"/>
    <mergeCell ref="AH174:AT174"/>
    <mergeCell ref="AH175:AT175"/>
    <mergeCell ref="C145:M145"/>
    <mergeCell ref="O145:Q145"/>
    <mergeCell ref="Y145:AE145"/>
    <mergeCell ref="AH117:AT117"/>
    <mergeCell ref="O131:Q131"/>
    <mergeCell ref="Y131:AE131"/>
    <mergeCell ref="AH131:AT131"/>
    <mergeCell ref="O11:Q11"/>
    <mergeCell ref="C18:M18"/>
    <mergeCell ref="O18:Q18"/>
    <mergeCell ref="Y18:AE18"/>
    <mergeCell ref="Y16:AE16"/>
    <mergeCell ref="O21:Q21"/>
    <mergeCell ref="Y21:AE21"/>
    <mergeCell ref="C19:M19"/>
    <mergeCell ref="O19:Q19"/>
    <mergeCell ref="Y19:AE19"/>
    <mergeCell ref="C20:M20"/>
    <mergeCell ref="O20:Q20"/>
    <mergeCell ref="Y20:AE20"/>
    <mergeCell ref="C21:M21"/>
    <mergeCell ref="C14:M14"/>
    <mergeCell ref="C12:M12"/>
    <mergeCell ref="D16:M16"/>
    <mergeCell ref="O16:Q16"/>
    <mergeCell ref="C17:M17"/>
    <mergeCell ref="O17:Q17"/>
    <mergeCell ref="O14:Q14"/>
    <mergeCell ref="O12:Q12"/>
    <mergeCell ref="O13:Q13"/>
    <mergeCell ref="Y29:AE29"/>
    <mergeCell ref="O27:Q27"/>
    <mergeCell ref="Y27:AE27"/>
    <mergeCell ref="D27:M27"/>
    <mergeCell ref="AH27:AT27"/>
    <mergeCell ref="C28:M28"/>
    <mergeCell ref="O28:Q28"/>
    <mergeCell ref="Y28:AE28"/>
    <mergeCell ref="AH28:AT28"/>
    <mergeCell ref="C29:M29"/>
    <mergeCell ref="AH29:AT29"/>
    <mergeCell ref="C90:M90"/>
    <mergeCell ref="O90:Q90"/>
    <mergeCell ref="Y90:AE90"/>
    <mergeCell ref="AH90:AT90"/>
    <mergeCell ref="O77:Q77"/>
    <mergeCell ref="Y77:AE77"/>
    <mergeCell ref="C88:M88"/>
    <mergeCell ref="O88:Q88"/>
    <mergeCell ref="Y88:AE88"/>
    <mergeCell ref="AH84:AT84"/>
    <mergeCell ref="O84:Q84"/>
    <mergeCell ref="Y84:AE84"/>
    <mergeCell ref="C86:M86"/>
    <mergeCell ref="O86:Q86"/>
    <mergeCell ref="Y86:AE86"/>
    <mergeCell ref="O79:Q79"/>
    <mergeCell ref="Y79:AE79"/>
    <mergeCell ref="C84:M84"/>
    <mergeCell ref="C66:M66"/>
    <mergeCell ref="O66:Q66"/>
    <mergeCell ref="Y66:AE66"/>
    <mergeCell ref="AH66:AT66"/>
    <mergeCell ref="AH68:AT68"/>
    <mergeCell ref="O68:Q68"/>
    <mergeCell ref="C75:M75"/>
    <mergeCell ref="O75:Q75"/>
    <mergeCell ref="Y75:AE75"/>
    <mergeCell ref="AH75:AT75"/>
    <mergeCell ref="D77:M77"/>
    <mergeCell ref="C78:M78"/>
    <mergeCell ref="O78:Q78"/>
    <mergeCell ref="Y78:AE78"/>
    <mergeCell ref="O148:Q148"/>
    <mergeCell ref="Y148:AE148"/>
    <mergeCell ref="AH145:AT145"/>
    <mergeCell ref="AH148:AT148"/>
    <mergeCell ref="C131:M131"/>
    <mergeCell ref="C144:M144"/>
    <mergeCell ref="O144:Q144"/>
    <mergeCell ref="Y144:AE144"/>
    <mergeCell ref="AH144:AT144"/>
    <mergeCell ref="C147:M147"/>
    <mergeCell ref="N7:AY7"/>
    <mergeCell ref="AH11:AT11"/>
    <mergeCell ref="AH12:AT12"/>
    <mergeCell ref="AH103:AT103"/>
    <mergeCell ref="AH105:AT105"/>
    <mergeCell ref="AH106:AT106"/>
    <mergeCell ref="C93:M93"/>
    <mergeCell ref="O93:Q93"/>
    <mergeCell ref="Y93:AE93"/>
    <mergeCell ref="C98:M98"/>
    <mergeCell ref="O98:Q98"/>
    <mergeCell ref="Y98:AE98"/>
    <mergeCell ref="C106:M106"/>
    <mergeCell ref="O106:Q106"/>
    <mergeCell ref="A6:AY6"/>
    <mergeCell ref="A1:AY1"/>
    <mergeCell ref="A2:AY2"/>
    <mergeCell ref="A3:AY3"/>
    <mergeCell ref="A4:AY4"/>
    <mergeCell ref="C117:M117"/>
    <mergeCell ref="O117:Q117"/>
    <mergeCell ref="Y117:AE117"/>
    <mergeCell ref="Y106:AE106"/>
    <mergeCell ref="O103:Q103"/>
    <mergeCell ref="Y103:AE103"/>
    <mergeCell ref="C105:M105"/>
    <mergeCell ref="O105:Q105"/>
    <mergeCell ref="Y105:AE105"/>
    <mergeCell ref="AH86:AT86"/>
    <mergeCell ref="AH88:AT88"/>
    <mergeCell ref="T9:U9"/>
    <mergeCell ref="V9:X9"/>
    <mergeCell ref="T10:U10"/>
    <mergeCell ref="V10:X10"/>
    <mergeCell ref="Y11:AE11"/>
    <mergeCell ref="AH19:AT19"/>
    <mergeCell ref="AH20:AT20"/>
    <mergeCell ref="AH21:AT21"/>
    <mergeCell ref="C24:M24"/>
    <mergeCell ref="O24:Q24"/>
    <mergeCell ref="Y24:AE24"/>
    <mergeCell ref="AH24:AT24"/>
    <mergeCell ref="AH13:AT13"/>
    <mergeCell ref="AH14:AT14"/>
    <mergeCell ref="AH16:AT16"/>
    <mergeCell ref="AH17:AT17"/>
    <mergeCell ref="AH18:AT18"/>
    <mergeCell ref="Y17:AE17"/>
    <mergeCell ref="Y14:AE14"/>
    <mergeCell ref="Y12:AE12"/>
    <mergeCell ref="Y13:AE13"/>
    <mergeCell ref="D11:M11"/>
    <mergeCell ref="T11:X11"/>
    <mergeCell ref="C13:M13"/>
    <mergeCell ref="C25:M25"/>
    <mergeCell ref="O25:Q25"/>
    <mergeCell ref="Y25:AE25"/>
    <mergeCell ref="AH25:AT25"/>
    <mergeCell ref="AH38:AT38"/>
    <mergeCell ref="O36:Q36"/>
    <mergeCell ref="Y36:AE36"/>
    <mergeCell ref="AH36:AT36"/>
    <mergeCell ref="O29:Q29"/>
    <mergeCell ref="AH40:AT40"/>
    <mergeCell ref="AH41:AT41"/>
    <mergeCell ref="O41:Q41"/>
    <mergeCell ref="Y41:AE41"/>
    <mergeCell ref="O40:Q40"/>
    <mergeCell ref="Y40:AE40"/>
    <mergeCell ref="C41:M41"/>
    <mergeCell ref="O38:Q38"/>
    <mergeCell ref="Y38:AE38"/>
    <mergeCell ref="C38:M38"/>
    <mergeCell ref="D40:M40"/>
    <mergeCell ref="AH42:AT42"/>
    <mergeCell ref="AH43:AT43"/>
    <mergeCell ref="C45:M45"/>
    <mergeCell ref="O45:Q45"/>
    <mergeCell ref="Y45:AE45"/>
    <mergeCell ref="AH45:AT45"/>
    <mergeCell ref="C43:M43"/>
    <mergeCell ref="O43:Q43"/>
    <mergeCell ref="Y43:AE43"/>
    <mergeCell ref="C42:M42"/>
    <mergeCell ref="O42:Q42"/>
    <mergeCell ref="Y42:AE42"/>
    <mergeCell ref="C44:M44"/>
    <mergeCell ref="O44:Q44"/>
    <mergeCell ref="Y44:AE44"/>
    <mergeCell ref="AH44:AT44"/>
    <mergeCell ref="C47:M47"/>
    <mergeCell ref="O47:Q47"/>
    <mergeCell ref="Y47:AE47"/>
    <mergeCell ref="AH47:AT47"/>
    <mergeCell ref="AH52:AT52"/>
    <mergeCell ref="AH55:AT55"/>
    <mergeCell ref="C52:M52"/>
    <mergeCell ref="O52:Q52"/>
    <mergeCell ref="Y52:AE52"/>
    <mergeCell ref="C55:M55"/>
    <mergeCell ref="O55:Q55"/>
    <mergeCell ref="Y55:AE55"/>
    <mergeCell ref="T57:X57"/>
    <mergeCell ref="C64:M64"/>
    <mergeCell ref="O64:Q64"/>
    <mergeCell ref="Y64:AE64"/>
    <mergeCell ref="AH64:AT64"/>
    <mergeCell ref="AH93:AT93"/>
    <mergeCell ref="C95:M95"/>
    <mergeCell ref="O95:Q95"/>
    <mergeCell ref="Y95:AE95"/>
    <mergeCell ref="AH95:AT95"/>
    <mergeCell ref="C68:M68"/>
    <mergeCell ref="Y68:AE68"/>
    <mergeCell ref="AH77:AT77"/>
    <mergeCell ref="AH79:AT79"/>
    <mergeCell ref="O81:Q81"/>
    <mergeCell ref="Y81:AE81"/>
    <mergeCell ref="AH81:AT81"/>
    <mergeCell ref="O115:Q115"/>
    <mergeCell ref="Y115:AE115"/>
    <mergeCell ref="C115:M115"/>
    <mergeCell ref="AH98:AT98"/>
    <mergeCell ref="AH115:AT115"/>
    <mergeCell ref="AH110:AT110"/>
    <mergeCell ref="C110:M110"/>
    <mergeCell ref="O110:Q110"/>
    <mergeCell ref="Y110:AE110"/>
    <mergeCell ref="AH154:AT154"/>
    <mergeCell ref="C148:M148"/>
    <mergeCell ref="O154:Q154"/>
    <mergeCell ref="Y154:AE154"/>
    <mergeCell ref="C149:M149"/>
    <mergeCell ref="O149:Q149"/>
    <mergeCell ref="Y149:AE149"/>
    <mergeCell ref="AH149:AT149"/>
    <mergeCell ref="Y174:AE174"/>
    <mergeCell ref="C162:M162"/>
    <mergeCell ref="O162:Q162"/>
    <mergeCell ref="Y162:AE162"/>
    <mergeCell ref="AH162:AT162"/>
    <mergeCell ref="C182:M182"/>
    <mergeCell ref="O182:Q182"/>
    <mergeCell ref="A5:AY5"/>
    <mergeCell ref="Y182:AE182"/>
    <mergeCell ref="AH182:AT182"/>
    <mergeCell ref="C174:M174"/>
    <mergeCell ref="O174:Q174"/>
    <mergeCell ref="C175:M175"/>
    <mergeCell ref="O175:Q175"/>
    <mergeCell ref="Y175:AE175"/>
    <mergeCell ref="C183:M183"/>
    <mergeCell ref="O183:Q183"/>
  </mergeCells>
  <pageMargins left="0.39370078740157483" right="0.39370078740157483" top="0.78740157480314965" bottom="0.78740157480314965" header="0.31496062992125984" footer="0.31496062992125984"/>
  <pageSetup scale="47"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68"/>
  <sheetViews>
    <sheetView view="pageBreakPreview" zoomScale="90" zoomScaleNormal="100" zoomScaleSheetLayoutView="90" workbookViewId="0">
      <selection activeCell="B52" sqref="B52"/>
    </sheetView>
  </sheetViews>
  <sheetFormatPr defaultColWidth="9.140625" defaultRowHeight="15.75" x14ac:dyDescent="0.25"/>
  <cols>
    <col min="1" max="1" width="40.7109375" style="28" customWidth="1"/>
    <col min="2" max="2" width="9.7109375" style="28" customWidth="1"/>
    <col min="3" max="3" width="10.28515625" style="28" customWidth="1"/>
    <col min="4" max="4" width="18.5703125" style="28" customWidth="1"/>
    <col min="5" max="5" width="3.7109375" style="28" customWidth="1"/>
    <col min="6" max="6" width="21" style="28" customWidth="1"/>
    <col min="7" max="7" width="2.7109375" style="28" customWidth="1"/>
    <col min="8" max="8" width="21.85546875" style="28" customWidth="1"/>
    <col min="9" max="9" width="1.5703125" style="28" customWidth="1"/>
    <col min="10" max="10" width="13.42578125" style="28" customWidth="1"/>
    <col min="11" max="13" width="9.140625" style="28" customWidth="1"/>
    <col min="14" max="14" width="2.42578125" style="28" customWidth="1"/>
    <col min="15" max="15" width="9.140625" style="28" customWidth="1"/>
    <col min="16" max="16" width="8" style="28" customWidth="1"/>
    <col min="17" max="17" width="11" style="28" customWidth="1"/>
    <col min="18" max="240" width="9.140625" style="28" customWidth="1"/>
    <col min="241" max="16384" width="9.140625" style="28"/>
  </cols>
  <sheetData>
    <row r="1" spans="1:17" x14ac:dyDescent="0.25">
      <c r="A1" s="86" t="s">
        <v>901</v>
      </c>
      <c r="B1" s="86"/>
      <c r="C1" s="86"/>
      <c r="D1" s="86"/>
      <c r="E1" s="86"/>
      <c r="F1" s="86"/>
      <c r="G1" s="86"/>
      <c r="H1" s="86"/>
      <c r="I1" s="86"/>
      <c r="J1" s="86"/>
      <c r="K1" s="86"/>
      <c r="L1" s="86"/>
      <c r="M1" s="86"/>
      <c r="N1" s="86"/>
      <c r="O1" s="86"/>
      <c r="P1" s="86"/>
      <c r="Q1" s="86"/>
    </row>
    <row r="2" spans="1:17" x14ac:dyDescent="0.25">
      <c r="A2" s="86" t="s">
        <v>976</v>
      </c>
      <c r="B2" s="86"/>
      <c r="C2" s="86"/>
      <c r="D2" s="86"/>
      <c r="E2" s="86"/>
      <c r="F2" s="86"/>
      <c r="G2" s="86"/>
      <c r="H2" s="86"/>
      <c r="I2" s="86"/>
      <c r="J2" s="86"/>
      <c r="K2" s="86"/>
      <c r="L2" s="86"/>
      <c r="M2" s="86"/>
      <c r="N2" s="86"/>
      <c r="O2" s="86"/>
      <c r="P2" s="86"/>
      <c r="Q2" s="86"/>
    </row>
    <row r="3" spans="1:17" x14ac:dyDescent="0.25">
      <c r="A3" s="86" t="s">
        <v>947</v>
      </c>
      <c r="B3" s="86"/>
      <c r="C3" s="86"/>
      <c r="D3" s="86"/>
      <c r="E3" s="86"/>
      <c r="F3" s="86"/>
      <c r="G3" s="86"/>
      <c r="H3" s="86"/>
      <c r="I3" s="86"/>
      <c r="J3" s="86"/>
      <c r="K3" s="86"/>
      <c r="L3" s="86"/>
      <c r="M3" s="86"/>
      <c r="N3" s="86"/>
      <c r="O3" s="86"/>
      <c r="P3" s="86"/>
      <c r="Q3" s="86"/>
    </row>
    <row r="4" spans="1:17" x14ac:dyDescent="0.25">
      <c r="A4" s="86" t="s">
        <v>1030</v>
      </c>
      <c r="B4" s="86"/>
      <c r="C4" s="86"/>
      <c r="D4" s="86"/>
      <c r="E4" s="86"/>
      <c r="F4" s="86"/>
      <c r="G4" s="86"/>
      <c r="H4" s="86"/>
      <c r="I4" s="86"/>
      <c r="J4" s="86"/>
      <c r="K4" s="86"/>
      <c r="L4" s="86"/>
      <c r="M4" s="86"/>
      <c r="N4" s="86"/>
      <c r="O4" s="86"/>
      <c r="P4" s="86"/>
      <c r="Q4" s="86"/>
    </row>
    <row r="5" spans="1:17" x14ac:dyDescent="0.25">
      <c r="A5" s="86" t="s">
        <v>1029</v>
      </c>
      <c r="B5" s="86"/>
      <c r="C5" s="86"/>
      <c r="D5" s="86"/>
      <c r="E5" s="86"/>
      <c r="F5" s="86"/>
      <c r="G5" s="86"/>
      <c r="H5" s="86"/>
      <c r="I5" s="86"/>
      <c r="J5" s="86"/>
      <c r="K5" s="86"/>
      <c r="L5" s="86"/>
      <c r="M5" s="86"/>
      <c r="N5" s="86"/>
      <c r="O5" s="86"/>
      <c r="P5" s="86"/>
      <c r="Q5" s="86"/>
    </row>
    <row r="6" spans="1:17" ht="24.75" customHeight="1" x14ac:dyDescent="0.25">
      <c r="A6" s="99"/>
      <c r="B6" s="99"/>
      <c r="C6" s="99"/>
      <c r="D6" s="99"/>
      <c r="E6" s="99"/>
      <c r="F6" s="99"/>
      <c r="G6" s="99"/>
      <c r="H6" s="99"/>
      <c r="I6" s="99"/>
      <c r="J6" s="26"/>
    </row>
    <row r="7" spans="1:17" ht="45" customHeight="1" x14ac:dyDescent="0.25">
      <c r="A7" s="105" t="s">
        <v>1038</v>
      </c>
      <c r="B7" s="105"/>
      <c r="C7" s="105"/>
      <c r="D7" s="105"/>
      <c r="E7" s="105"/>
      <c r="F7" s="105"/>
      <c r="G7" s="105"/>
      <c r="H7" s="105"/>
      <c r="I7" s="105"/>
      <c r="J7" s="105"/>
      <c r="K7" s="105"/>
      <c r="L7" s="105"/>
      <c r="M7" s="105"/>
      <c r="N7" s="105"/>
      <c r="O7" s="105"/>
      <c r="P7" s="105"/>
      <c r="Q7" s="105"/>
    </row>
    <row r="8" spans="1:17" x14ac:dyDescent="0.25">
      <c r="A8" s="82"/>
      <c r="B8" s="82"/>
      <c r="C8" s="82"/>
      <c r="D8" s="82"/>
      <c r="E8" s="82"/>
      <c r="F8" s="82"/>
      <c r="G8" s="82"/>
      <c r="H8" s="82"/>
      <c r="I8" s="82"/>
      <c r="J8" s="82"/>
      <c r="K8" s="82"/>
      <c r="L8" s="82"/>
      <c r="M8" s="82"/>
      <c r="N8" s="82"/>
      <c r="O8" s="82"/>
      <c r="P8" s="82"/>
      <c r="Q8" s="82"/>
    </row>
    <row r="9" spans="1:17" ht="73.5" customHeight="1" x14ac:dyDescent="0.25">
      <c r="A9" s="100" t="s">
        <v>904</v>
      </c>
      <c r="B9" s="100" t="s">
        <v>908</v>
      </c>
      <c r="C9" s="100"/>
      <c r="D9" s="100" t="s">
        <v>916</v>
      </c>
      <c r="E9" s="100"/>
      <c r="F9" s="100" t="s">
        <v>912</v>
      </c>
      <c r="G9" s="100"/>
      <c r="H9" s="100"/>
      <c r="I9" s="100"/>
      <c r="J9" s="100" t="s">
        <v>917</v>
      </c>
      <c r="K9" s="100"/>
      <c r="L9" s="100" t="s">
        <v>912</v>
      </c>
      <c r="M9" s="100"/>
      <c r="N9" s="100"/>
      <c r="O9" s="100"/>
      <c r="P9" s="100"/>
      <c r="Q9" s="100" t="s">
        <v>915</v>
      </c>
    </row>
    <row r="10" spans="1:17" ht="106.5" customHeight="1" x14ac:dyDescent="0.25">
      <c r="A10" s="100"/>
      <c r="B10" s="100"/>
      <c r="C10" s="100"/>
      <c r="D10" s="100"/>
      <c r="E10" s="100"/>
      <c r="F10" s="100" t="s">
        <v>913</v>
      </c>
      <c r="G10" s="100"/>
      <c r="H10" s="100" t="s">
        <v>914</v>
      </c>
      <c r="I10" s="100"/>
      <c r="J10" s="100"/>
      <c r="K10" s="100"/>
      <c r="L10" s="100" t="s">
        <v>913</v>
      </c>
      <c r="M10" s="100"/>
      <c r="N10" s="100"/>
      <c r="O10" s="100" t="s">
        <v>914</v>
      </c>
      <c r="P10" s="100"/>
      <c r="Q10" s="100"/>
    </row>
    <row r="11" spans="1:17" x14ac:dyDescent="0.25">
      <c r="A11" s="70" t="s">
        <v>824</v>
      </c>
      <c r="B11" s="71" t="s">
        <v>99</v>
      </c>
      <c r="C11" s="71"/>
      <c r="D11" s="192">
        <v>95285993.510000005</v>
      </c>
      <c r="E11" s="192"/>
      <c r="F11" s="192">
        <v>89859157.260000005</v>
      </c>
      <c r="G11" s="192"/>
      <c r="H11" s="192">
        <v>1866924.84</v>
      </c>
      <c r="I11" s="192"/>
      <c r="J11" s="192">
        <v>94736434.230000004</v>
      </c>
      <c r="K11" s="192"/>
      <c r="L11" s="192">
        <v>89309950.799999997</v>
      </c>
      <c r="M11" s="192"/>
      <c r="N11" s="192"/>
      <c r="O11" s="192">
        <v>1866572.02</v>
      </c>
      <c r="P11" s="192"/>
      <c r="Q11" s="72">
        <v>99.423252820528845</v>
      </c>
    </row>
    <row r="12" spans="1:17" ht="63" x14ac:dyDescent="0.25">
      <c r="A12" s="70" t="s">
        <v>198</v>
      </c>
      <c r="B12" s="71" t="s">
        <v>99</v>
      </c>
      <c r="C12" s="71" t="s">
        <v>111</v>
      </c>
      <c r="D12" s="192">
        <v>3687801.93</v>
      </c>
      <c r="E12" s="192"/>
      <c r="F12" s="192">
        <v>3687801.93</v>
      </c>
      <c r="G12" s="192"/>
      <c r="H12" s="192">
        <v>0</v>
      </c>
      <c r="I12" s="192"/>
      <c r="J12" s="192">
        <v>3687801.93</v>
      </c>
      <c r="K12" s="192"/>
      <c r="L12" s="192">
        <v>3687801.93</v>
      </c>
      <c r="M12" s="192"/>
      <c r="N12" s="192"/>
      <c r="O12" s="192">
        <v>0</v>
      </c>
      <c r="P12" s="192"/>
      <c r="Q12" s="72">
        <v>100</v>
      </c>
    </row>
    <row r="13" spans="1:17" ht="78.75" x14ac:dyDescent="0.25">
      <c r="A13" s="70" t="s">
        <v>199</v>
      </c>
      <c r="B13" s="71" t="s">
        <v>99</v>
      </c>
      <c r="C13" s="71" t="s">
        <v>754</v>
      </c>
      <c r="D13" s="192">
        <v>276000</v>
      </c>
      <c r="E13" s="192"/>
      <c r="F13" s="192">
        <v>276000</v>
      </c>
      <c r="G13" s="192"/>
      <c r="H13" s="192">
        <v>0</v>
      </c>
      <c r="I13" s="192"/>
      <c r="J13" s="192">
        <v>276000</v>
      </c>
      <c r="K13" s="192"/>
      <c r="L13" s="192">
        <v>276000</v>
      </c>
      <c r="M13" s="192"/>
      <c r="N13" s="192"/>
      <c r="O13" s="192">
        <v>0</v>
      </c>
      <c r="P13" s="192"/>
      <c r="Q13" s="72">
        <v>100</v>
      </c>
    </row>
    <row r="14" spans="1:17" ht="78.75" x14ac:dyDescent="0.25">
      <c r="A14" s="70" t="s">
        <v>1039</v>
      </c>
      <c r="B14" s="71" t="s">
        <v>99</v>
      </c>
      <c r="C14" s="71" t="s">
        <v>417</v>
      </c>
      <c r="D14" s="192">
        <v>33679760.299999997</v>
      </c>
      <c r="E14" s="192"/>
      <c r="F14" s="192">
        <v>32861995.530000001</v>
      </c>
      <c r="G14" s="192"/>
      <c r="H14" s="192">
        <v>817764.77</v>
      </c>
      <c r="I14" s="192"/>
      <c r="J14" s="192">
        <v>33675697.579999998</v>
      </c>
      <c r="K14" s="192"/>
      <c r="L14" s="192">
        <v>32857932.809999999</v>
      </c>
      <c r="M14" s="192"/>
      <c r="N14" s="192"/>
      <c r="O14" s="192">
        <v>817764.77</v>
      </c>
      <c r="P14" s="192"/>
      <c r="Q14" s="72">
        <v>99.987937206310818</v>
      </c>
    </row>
    <row r="15" spans="1:17" x14ac:dyDescent="0.25">
      <c r="A15" s="70" t="s">
        <v>428</v>
      </c>
      <c r="B15" s="71" t="s">
        <v>99</v>
      </c>
      <c r="C15" s="71" t="s">
        <v>2</v>
      </c>
      <c r="D15" s="192">
        <v>352.82</v>
      </c>
      <c r="E15" s="192"/>
      <c r="F15" s="192">
        <v>0</v>
      </c>
      <c r="G15" s="192"/>
      <c r="H15" s="192">
        <v>352.82</v>
      </c>
      <c r="I15" s="192"/>
      <c r="J15" s="192">
        <v>0</v>
      </c>
      <c r="K15" s="192"/>
      <c r="L15" s="192">
        <v>0</v>
      </c>
      <c r="M15" s="192"/>
      <c r="N15" s="192"/>
      <c r="O15" s="192">
        <v>0</v>
      </c>
      <c r="P15" s="192"/>
      <c r="Q15" s="72">
        <v>0</v>
      </c>
    </row>
    <row r="16" spans="1:17" ht="63" x14ac:dyDescent="0.25">
      <c r="A16" s="70" t="s">
        <v>200</v>
      </c>
      <c r="B16" s="71" t="s">
        <v>99</v>
      </c>
      <c r="C16" s="71" t="s">
        <v>909</v>
      </c>
      <c r="D16" s="192">
        <v>11808405.539999999</v>
      </c>
      <c r="E16" s="192"/>
      <c r="F16" s="192">
        <v>11196193.289999999</v>
      </c>
      <c r="G16" s="192"/>
      <c r="H16" s="192">
        <v>612212.25</v>
      </c>
      <c r="I16" s="192"/>
      <c r="J16" s="192">
        <v>11808405.539999999</v>
      </c>
      <c r="K16" s="192"/>
      <c r="L16" s="192">
        <v>11196193.289999999</v>
      </c>
      <c r="M16" s="192"/>
      <c r="N16" s="192"/>
      <c r="O16" s="192">
        <v>612212.25</v>
      </c>
      <c r="P16" s="192"/>
      <c r="Q16" s="72">
        <v>100</v>
      </c>
    </row>
    <row r="17" spans="1:17" x14ac:dyDescent="0.25">
      <c r="A17" s="70" t="s">
        <v>1040</v>
      </c>
      <c r="B17" s="71" t="s">
        <v>99</v>
      </c>
      <c r="C17" s="71" t="s">
        <v>190</v>
      </c>
      <c r="D17" s="192">
        <v>300000</v>
      </c>
      <c r="E17" s="192"/>
      <c r="F17" s="192">
        <v>300000</v>
      </c>
      <c r="G17" s="192"/>
      <c r="H17" s="192">
        <v>0</v>
      </c>
      <c r="I17" s="192"/>
      <c r="J17" s="192">
        <v>0</v>
      </c>
      <c r="K17" s="192"/>
      <c r="L17" s="192">
        <v>0</v>
      </c>
      <c r="M17" s="192"/>
      <c r="N17" s="192"/>
      <c r="O17" s="192">
        <v>0</v>
      </c>
      <c r="P17" s="192"/>
      <c r="Q17" s="72">
        <v>0</v>
      </c>
    </row>
    <row r="18" spans="1:17" x14ac:dyDescent="0.25">
      <c r="A18" s="70" t="s">
        <v>201</v>
      </c>
      <c r="B18" s="71" t="s">
        <v>99</v>
      </c>
      <c r="C18" s="71" t="s">
        <v>13</v>
      </c>
      <c r="D18" s="192">
        <v>45533672.920000002</v>
      </c>
      <c r="E18" s="192"/>
      <c r="F18" s="192">
        <v>41537166.509999998</v>
      </c>
      <c r="G18" s="192"/>
      <c r="H18" s="192">
        <v>436595</v>
      </c>
      <c r="I18" s="192"/>
      <c r="J18" s="192">
        <v>45288529.18</v>
      </c>
      <c r="K18" s="192"/>
      <c r="L18" s="192">
        <v>41292022.770000003</v>
      </c>
      <c r="M18" s="192"/>
      <c r="N18" s="192"/>
      <c r="O18" s="192">
        <v>436595</v>
      </c>
      <c r="P18" s="192"/>
      <c r="Q18" s="72">
        <v>99.461620984472958</v>
      </c>
    </row>
    <row r="19" spans="1:17" ht="31.5" x14ac:dyDescent="0.25">
      <c r="A19" s="70" t="s">
        <v>836</v>
      </c>
      <c r="B19" s="71" t="s">
        <v>754</v>
      </c>
      <c r="C19" s="71"/>
      <c r="D19" s="192">
        <v>8537732.1600000001</v>
      </c>
      <c r="E19" s="192"/>
      <c r="F19" s="192">
        <v>7340126.96</v>
      </c>
      <c r="G19" s="192"/>
      <c r="H19" s="192">
        <v>1197605.2</v>
      </c>
      <c r="I19" s="192"/>
      <c r="J19" s="192">
        <v>8537732.1600000001</v>
      </c>
      <c r="K19" s="192"/>
      <c r="L19" s="192">
        <v>7340126.96</v>
      </c>
      <c r="M19" s="192"/>
      <c r="N19" s="192"/>
      <c r="O19" s="192">
        <v>1197605.2</v>
      </c>
      <c r="P19" s="192"/>
      <c r="Q19" s="72">
        <v>100</v>
      </c>
    </row>
    <row r="20" spans="1:17" x14ac:dyDescent="0.25">
      <c r="A20" s="70" t="s">
        <v>837</v>
      </c>
      <c r="B20" s="71" t="s">
        <v>754</v>
      </c>
      <c r="C20" s="71" t="s">
        <v>911</v>
      </c>
      <c r="D20" s="192">
        <v>50000</v>
      </c>
      <c r="E20" s="192"/>
      <c r="F20" s="192">
        <v>0</v>
      </c>
      <c r="G20" s="192"/>
      <c r="H20" s="192">
        <v>50000</v>
      </c>
      <c r="I20" s="192"/>
      <c r="J20" s="192">
        <v>50000</v>
      </c>
      <c r="K20" s="192"/>
      <c r="L20" s="192">
        <v>0</v>
      </c>
      <c r="M20" s="192"/>
      <c r="N20" s="192"/>
      <c r="O20" s="192">
        <v>50000</v>
      </c>
      <c r="P20" s="192"/>
      <c r="Q20" s="72">
        <v>100</v>
      </c>
    </row>
    <row r="21" spans="1:17" ht="63" x14ac:dyDescent="0.25">
      <c r="A21" s="70" t="s">
        <v>770</v>
      </c>
      <c r="B21" s="71" t="s">
        <v>754</v>
      </c>
      <c r="C21" s="71" t="s">
        <v>26</v>
      </c>
      <c r="D21" s="192">
        <v>8487732.1600000001</v>
      </c>
      <c r="E21" s="192"/>
      <c r="F21" s="192">
        <v>7340126.96</v>
      </c>
      <c r="G21" s="192"/>
      <c r="H21" s="192">
        <v>1147605.2</v>
      </c>
      <c r="I21" s="192"/>
      <c r="J21" s="192">
        <v>8487732.1600000001</v>
      </c>
      <c r="K21" s="192"/>
      <c r="L21" s="192">
        <v>7340126.96</v>
      </c>
      <c r="M21" s="192"/>
      <c r="N21" s="192"/>
      <c r="O21" s="192">
        <v>1147605.2</v>
      </c>
      <c r="P21" s="192"/>
      <c r="Q21" s="72">
        <v>100</v>
      </c>
    </row>
    <row r="22" spans="1:17" x14ac:dyDescent="0.25">
      <c r="A22" s="70" t="s">
        <v>838</v>
      </c>
      <c r="B22" s="71" t="s">
        <v>417</v>
      </c>
      <c r="C22" s="71"/>
      <c r="D22" s="192">
        <v>45377939.049999997</v>
      </c>
      <c r="E22" s="192"/>
      <c r="F22" s="192">
        <v>11778161.800000001</v>
      </c>
      <c r="G22" s="192"/>
      <c r="H22" s="192">
        <v>33599777.25</v>
      </c>
      <c r="I22" s="192"/>
      <c r="J22" s="192">
        <v>41984679.840000004</v>
      </c>
      <c r="K22" s="192"/>
      <c r="L22" s="192">
        <v>8387899.1500000004</v>
      </c>
      <c r="M22" s="192"/>
      <c r="N22" s="192"/>
      <c r="O22" s="192">
        <v>33596780.689999998</v>
      </c>
      <c r="P22" s="192"/>
      <c r="Q22" s="72">
        <v>92.522227141560776</v>
      </c>
    </row>
    <row r="23" spans="1:17" x14ac:dyDescent="0.25">
      <c r="A23" s="70" t="s">
        <v>1041</v>
      </c>
      <c r="B23" s="71" t="s">
        <v>417</v>
      </c>
      <c r="C23" s="71" t="s">
        <v>111</v>
      </c>
      <c r="D23" s="192">
        <v>12431738.220000001</v>
      </c>
      <c r="E23" s="192"/>
      <c r="F23" s="192">
        <v>600000</v>
      </c>
      <c r="G23" s="192"/>
      <c r="H23" s="192">
        <v>11831738.220000001</v>
      </c>
      <c r="I23" s="192"/>
      <c r="J23" s="192">
        <v>12431738.220000001</v>
      </c>
      <c r="K23" s="192"/>
      <c r="L23" s="192">
        <v>600000</v>
      </c>
      <c r="M23" s="192"/>
      <c r="N23" s="192"/>
      <c r="O23" s="192">
        <v>11831738.220000001</v>
      </c>
      <c r="P23" s="192"/>
      <c r="Q23" s="72">
        <v>100</v>
      </c>
    </row>
    <row r="24" spans="1:17" x14ac:dyDescent="0.25">
      <c r="A24" s="70" t="s">
        <v>202</v>
      </c>
      <c r="B24" s="71" t="s">
        <v>417</v>
      </c>
      <c r="C24" s="71" t="s">
        <v>2</v>
      </c>
      <c r="D24" s="192">
        <v>10156644.68</v>
      </c>
      <c r="E24" s="192"/>
      <c r="F24" s="192">
        <v>6049853.2800000003</v>
      </c>
      <c r="G24" s="192"/>
      <c r="H24" s="192">
        <v>4106791.4</v>
      </c>
      <c r="I24" s="192"/>
      <c r="J24" s="192">
        <v>10153608.119999999</v>
      </c>
      <c r="K24" s="192"/>
      <c r="L24" s="192">
        <v>6049813.2800000003</v>
      </c>
      <c r="M24" s="192"/>
      <c r="N24" s="192"/>
      <c r="O24" s="192">
        <v>4103794.84</v>
      </c>
      <c r="P24" s="192"/>
      <c r="Q24" s="72">
        <v>99.970102724908955</v>
      </c>
    </row>
    <row r="25" spans="1:17" x14ac:dyDescent="0.25">
      <c r="A25" s="70" t="s">
        <v>203</v>
      </c>
      <c r="B25" s="71" t="s">
        <v>417</v>
      </c>
      <c r="C25" s="71" t="s">
        <v>910</v>
      </c>
      <c r="D25" s="192">
        <v>19910220.48</v>
      </c>
      <c r="E25" s="192"/>
      <c r="F25" s="192">
        <v>2923582.84</v>
      </c>
      <c r="G25" s="192"/>
      <c r="H25" s="192">
        <v>16986637.640000001</v>
      </c>
      <c r="I25" s="192"/>
      <c r="J25" s="192">
        <v>18288678.32</v>
      </c>
      <c r="K25" s="192"/>
      <c r="L25" s="192">
        <v>1302040.68</v>
      </c>
      <c r="M25" s="192"/>
      <c r="N25" s="192"/>
      <c r="O25" s="192">
        <v>16986637.640000001</v>
      </c>
      <c r="P25" s="192"/>
      <c r="Q25" s="72">
        <v>91.855729766383789</v>
      </c>
    </row>
    <row r="26" spans="1:17" ht="31.5" x14ac:dyDescent="0.25">
      <c r="A26" s="70" t="s">
        <v>204</v>
      </c>
      <c r="B26" s="71" t="s">
        <v>417</v>
      </c>
      <c r="C26" s="71" t="s">
        <v>911</v>
      </c>
      <c r="D26" s="192">
        <v>2008969.06</v>
      </c>
      <c r="E26" s="192"/>
      <c r="F26" s="192">
        <v>2008969.06</v>
      </c>
      <c r="G26" s="192"/>
      <c r="H26" s="192">
        <v>0</v>
      </c>
      <c r="I26" s="192"/>
      <c r="J26" s="192">
        <v>240288.57</v>
      </c>
      <c r="K26" s="192"/>
      <c r="L26" s="192">
        <v>240288.57</v>
      </c>
      <c r="M26" s="192"/>
      <c r="N26" s="192"/>
      <c r="O26" s="192">
        <v>0</v>
      </c>
      <c r="P26" s="192"/>
      <c r="Q26" s="72">
        <v>11.960789978517639</v>
      </c>
    </row>
    <row r="27" spans="1:17" ht="31.5" x14ac:dyDescent="0.25">
      <c r="A27" s="70" t="s">
        <v>205</v>
      </c>
      <c r="B27" s="71" t="s">
        <v>417</v>
      </c>
      <c r="C27" s="71" t="s">
        <v>191</v>
      </c>
      <c r="D27" s="192">
        <v>870366.61</v>
      </c>
      <c r="E27" s="192"/>
      <c r="F27" s="192">
        <v>195756.62</v>
      </c>
      <c r="G27" s="192"/>
      <c r="H27" s="192">
        <v>674609.99</v>
      </c>
      <c r="I27" s="192"/>
      <c r="J27" s="192">
        <v>870366.61</v>
      </c>
      <c r="K27" s="192"/>
      <c r="L27" s="192">
        <v>195756.62</v>
      </c>
      <c r="M27" s="192"/>
      <c r="N27" s="192"/>
      <c r="O27" s="192">
        <v>674609.99</v>
      </c>
      <c r="P27" s="192"/>
      <c r="Q27" s="72">
        <v>100</v>
      </c>
    </row>
    <row r="28" spans="1:17" x14ac:dyDescent="0.25">
      <c r="A28" s="70" t="s">
        <v>843</v>
      </c>
      <c r="B28" s="71" t="s">
        <v>2</v>
      </c>
      <c r="C28" s="71"/>
      <c r="D28" s="192">
        <v>84098520.980000004</v>
      </c>
      <c r="E28" s="192"/>
      <c r="F28" s="192">
        <v>20254004.870000001</v>
      </c>
      <c r="G28" s="192"/>
      <c r="H28" s="192">
        <v>63844516.109999999</v>
      </c>
      <c r="I28" s="192"/>
      <c r="J28" s="192">
        <v>83998520.980000004</v>
      </c>
      <c r="K28" s="192"/>
      <c r="L28" s="192">
        <v>20254004.870000001</v>
      </c>
      <c r="M28" s="192"/>
      <c r="N28" s="192"/>
      <c r="O28" s="192">
        <v>63744516.109999999</v>
      </c>
      <c r="P28" s="192"/>
      <c r="Q28" s="72">
        <v>99.881091844619036</v>
      </c>
    </row>
    <row r="29" spans="1:17" x14ac:dyDescent="0.25">
      <c r="A29" s="70" t="s">
        <v>206</v>
      </c>
      <c r="B29" s="71" t="s">
        <v>2</v>
      </c>
      <c r="C29" s="71" t="s">
        <v>99</v>
      </c>
      <c r="D29" s="192">
        <v>62868338.240000002</v>
      </c>
      <c r="E29" s="192"/>
      <c r="F29" s="192">
        <v>534953.69999999995</v>
      </c>
      <c r="G29" s="192"/>
      <c r="H29" s="192">
        <v>62333384.539999999</v>
      </c>
      <c r="I29" s="192"/>
      <c r="J29" s="192">
        <v>62868338.240000002</v>
      </c>
      <c r="K29" s="192"/>
      <c r="L29" s="192">
        <v>534953.69999999995</v>
      </c>
      <c r="M29" s="192"/>
      <c r="N29" s="192"/>
      <c r="O29" s="192">
        <v>62333384.539999999</v>
      </c>
      <c r="P29" s="192"/>
      <c r="Q29" s="72">
        <v>100</v>
      </c>
    </row>
    <row r="30" spans="1:17" x14ac:dyDescent="0.25">
      <c r="A30" s="70" t="s">
        <v>207</v>
      </c>
      <c r="B30" s="71" t="s">
        <v>2</v>
      </c>
      <c r="C30" s="71" t="s">
        <v>111</v>
      </c>
      <c r="D30" s="192">
        <v>20746182.739999998</v>
      </c>
      <c r="E30" s="192"/>
      <c r="F30" s="192">
        <v>19335051.170000002</v>
      </c>
      <c r="G30" s="192"/>
      <c r="H30" s="192">
        <v>1411131.57</v>
      </c>
      <c r="I30" s="192"/>
      <c r="J30" s="192">
        <v>20746182.739999998</v>
      </c>
      <c r="K30" s="192"/>
      <c r="L30" s="192">
        <v>19335051.170000002</v>
      </c>
      <c r="M30" s="192"/>
      <c r="N30" s="192"/>
      <c r="O30" s="192">
        <v>1411131.57</v>
      </c>
      <c r="P30" s="192"/>
      <c r="Q30" s="72">
        <v>100</v>
      </c>
    </row>
    <row r="31" spans="1:17" x14ac:dyDescent="0.25">
      <c r="A31" s="70" t="s">
        <v>208</v>
      </c>
      <c r="B31" s="71" t="s">
        <v>2</v>
      </c>
      <c r="C31" s="71" t="s">
        <v>754</v>
      </c>
      <c r="D31" s="192">
        <v>384000</v>
      </c>
      <c r="E31" s="192"/>
      <c r="F31" s="192">
        <v>384000</v>
      </c>
      <c r="G31" s="192"/>
      <c r="H31" s="192">
        <v>0</v>
      </c>
      <c r="I31" s="192"/>
      <c r="J31" s="192">
        <v>384000</v>
      </c>
      <c r="K31" s="192"/>
      <c r="L31" s="192">
        <v>384000</v>
      </c>
      <c r="M31" s="192"/>
      <c r="N31" s="192"/>
      <c r="O31" s="192">
        <v>0</v>
      </c>
      <c r="P31" s="192"/>
      <c r="Q31" s="72">
        <v>100</v>
      </c>
    </row>
    <row r="32" spans="1:17" ht="31.5" x14ac:dyDescent="0.25">
      <c r="A32" s="70" t="s">
        <v>751</v>
      </c>
      <c r="B32" s="71" t="s">
        <v>2</v>
      </c>
      <c r="C32" s="71" t="s">
        <v>2</v>
      </c>
      <c r="D32" s="192">
        <v>100000</v>
      </c>
      <c r="E32" s="192"/>
      <c r="F32" s="192">
        <v>0</v>
      </c>
      <c r="G32" s="192"/>
      <c r="H32" s="192">
        <v>100000</v>
      </c>
      <c r="I32" s="192"/>
      <c r="J32" s="192">
        <v>0</v>
      </c>
      <c r="K32" s="192"/>
      <c r="L32" s="192">
        <v>0</v>
      </c>
      <c r="M32" s="192"/>
      <c r="N32" s="192"/>
      <c r="O32" s="192">
        <v>0</v>
      </c>
      <c r="P32" s="192"/>
      <c r="Q32" s="72">
        <v>0</v>
      </c>
    </row>
    <row r="33" spans="1:17" x14ac:dyDescent="0.25">
      <c r="A33" s="70" t="s">
        <v>905</v>
      </c>
      <c r="B33" s="71" t="s">
        <v>909</v>
      </c>
      <c r="C33" s="71"/>
      <c r="D33" s="192">
        <v>3781173.61</v>
      </c>
      <c r="E33" s="192"/>
      <c r="F33" s="192">
        <v>2023148.5</v>
      </c>
      <c r="G33" s="192"/>
      <c r="H33" s="192">
        <v>0</v>
      </c>
      <c r="I33" s="192"/>
      <c r="J33" s="192">
        <v>8600</v>
      </c>
      <c r="K33" s="192"/>
      <c r="L33" s="192">
        <v>8600</v>
      </c>
      <c r="M33" s="192"/>
      <c r="N33" s="192"/>
      <c r="O33" s="192">
        <v>0</v>
      </c>
      <c r="P33" s="192"/>
      <c r="Q33" s="72">
        <v>0.22744261139598931</v>
      </c>
    </row>
    <row r="34" spans="1:17" ht="31.5" x14ac:dyDescent="0.25">
      <c r="A34" s="70" t="s">
        <v>906</v>
      </c>
      <c r="B34" s="71" t="s">
        <v>909</v>
      </c>
      <c r="C34" s="71" t="s">
        <v>2</v>
      </c>
      <c r="D34" s="192">
        <v>3781173.61</v>
      </c>
      <c r="E34" s="192"/>
      <c r="F34" s="192">
        <v>2023148.5</v>
      </c>
      <c r="G34" s="192"/>
      <c r="H34" s="192">
        <v>0</v>
      </c>
      <c r="I34" s="192"/>
      <c r="J34" s="192">
        <v>8600</v>
      </c>
      <c r="K34" s="192"/>
      <c r="L34" s="192">
        <v>8600</v>
      </c>
      <c r="M34" s="192"/>
      <c r="N34" s="192"/>
      <c r="O34" s="192">
        <v>0</v>
      </c>
      <c r="P34" s="192"/>
      <c r="Q34" s="72">
        <v>0.22744261139598931</v>
      </c>
    </row>
    <row r="35" spans="1:17" x14ac:dyDescent="0.25">
      <c r="A35" s="70" t="s">
        <v>845</v>
      </c>
      <c r="B35" s="71" t="s">
        <v>224</v>
      </c>
      <c r="C35" s="71"/>
      <c r="D35" s="192">
        <v>854817382</v>
      </c>
      <c r="E35" s="192"/>
      <c r="F35" s="192">
        <v>261282352.27000001</v>
      </c>
      <c r="G35" s="192"/>
      <c r="H35" s="192">
        <v>585131509.83000004</v>
      </c>
      <c r="I35" s="192"/>
      <c r="J35" s="192">
        <v>846051008.91999996</v>
      </c>
      <c r="K35" s="192"/>
      <c r="L35" s="192">
        <v>252643265.74000001</v>
      </c>
      <c r="M35" s="192"/>
      <c r="N35" s="192"/>
      <c r="O35" s="192">
        <v>585004223.27999997</v>
      </c>
      <c r="P35" s="192"/>
      <c r="Q35" s="72">
        <v>98.974474166694009</v>
      </c>
    </row>
    <row r="36" spans="1:17" x14ac:dyDescent="0.25">
      <c r="A36" s="70" t="s">
        <v>209</v>
      </c>
      <c r="B36" s="71" t="s">
        <v>224</v>
      </c>
      <c r="C36" s="71" t="s">
        <v>99</v>
      </c>
      <c r="D36" s="192">
        <v>142215119.25999999</v>
      </c>
      <c r="E36" s="192"/>
      <c r="F36" s="192">
        <v>67761249.299999997</v>
      </c>
      <c r="G36" s="192"/>
      <c r="H36" s="192">
        <v>73571683</v>
      </c>
      <c r="I36" s="192"/>
      <c r="J36" s="192">
        <v>140017327.19999999</v>
      </c>
      <c r="K36" s="192"/>
      <c r="L36" s="192">
        <v>65565896.140000001</v>
      </c>
      <c r="M36" s="192"/>
      <c r="N36" s="192"/>
      <c r="O36" s="192">
        <v>73569244.099999994</v>
      </c>
      <c r="P36" s="192"/>
      <c r="Q36" s="72">
        <v>98.454600276372901</v>
      </c>
    </row>
    <row r="37" spans="1:17" x14ac:dyDescent="0.25">
      <c r="A37" s="70" t="s">
        <v>210</v>
      </c>
      <c r="B37" s="71" t="s">
        <v>224</v>
      </c>
      <c r="C37" s="71" t="s">
        <v>111</v>
      </c>
      <c r="D37" s="192">
        <v>532915975.06</v>
      </c>
      <c r="E37" s="192"/>
      <c r="F37" s="192">
        <v>86153490.569999993</v>
      </c>
      <c r="G37" s="192"/>
      <c r="H37" s="192">
        <v>439809259.19</v>
      </c>
      <c r="I37" s="192"/>
      <c r="J37" s="192">
        <v>530003091.44</v>
      </c>
      <c r="K37" s="192"/>
      <c r="L37" s="192">
        <v>83365454.599999994</v>
      </c>
      <c r="M37" s="192"/>
      <c r="N37" s="192"/>
      <c r="O37" s="192">
        <v>439684411.54000002</v>
      </c>
      <c r="P37" s="192"/>
      <c r="Q37" s="72">
        <v>99.453406586343746</v>
      </c>
    </row>
    <row r="38" spans="1:17" x14ac:dyDescent="0.25">
      <c r="A38" s="70" t="s">
        <v>211</v>
      </c>
      <c r="B38" s="71" t="s">
        <v>224</v>
      </c>
      <c r="C38" s="71" t="s">
        <v>754</v>
      </c>
      <c r="D38" s="192">
        <v>75370005.180000007</v>
      </c>
      <c r="E38" s="192"/>
      <c r="F38" s="192">
        <v>42514743.539999999</v>
      </c>
      <c r="G38" s="192"/>
      <c r="H38" s="192">
        <v>32327303</v>
      </c>
      <c r="I38" s="192"/>
      <c r="J38" s="192">
        <v>72172096.200000003</v>
      </c>
      <c r="K38" s="192"/>
      <c r="L38" s="192">
        <v>39316834.560000002</v>
      </c>
      <c r="M38" s="192"/>
      <c r="N38" s="192"/>
      <c r="O38" s="192">
        <v>32327303</v>
      </c>
      <c r="P38" s="192"/>
      <c r="Q38" s="72">
        <v>95.75705352233598</v>
      </c>
    </row>
    <row r="39" spans="1:17" ht="31.5" customHeight="1" x14ac:dyDescent="0.25">
      <c r="A39" s="70" t="s">
        <v>212</v>
      </c>
      <c r="B39" s="71" t="s">
        <v>224</v>
      </c>
      <c r="C39" s="71" t="s">
        <v>224</v>
      </c>
      <c r="D39" s="192">
        <v>8866775.4100000001</v>
      </c>
      <c r="E39" s="192"/>
      <c r="F39" s="192">
        <v>8613626.4100000001</v>
      </c>
      <c r="G39" s="192"/>
      <c r="H39" s="192">
        <v>213000</v>
      </c>
      <c r="I39" s="192"/>
      <c r="J39" s="192">
        <v>8866775.4100000001</v>
      </c>
      <c r="K39" s="192"/>
      <c r="L39" s="192">
        <v>8613626.4100000001</v>
      </c>
      <c r="M39" s="192"/>
      <c r="N39" s="192"/>
      <c r="O39" s="192">
        <v>213000</v>
      </c>
      <c r="P39" s="192"/>
      <c r="Q39" s="72">
        <v>100</v>
      </c>
    </row>
    <row r="40" spans="1:17" x14ac:dyDescent="0.25">
      <c r="A40" s="70" t="s">
        <v>213</v>
      </c>
      <c r="B40" s="71" t="s">
        <v>224</v>
      </c>
      <c r="C40" s="71" t="s">
        <v>911</v>
      </c>
      <c r="D40" s="192">
        <v>95449507.090000004</v>
      </c>
      <c r="E40" s="192"/>
      <c r="F40" s="192">
        <v>56239242.450000003</v>
      </c>
      <c r="G40" s="192"/>
      <c r="H40" s="192">
        <v>39210264.640000001</v>
      </c>
      <c r="I40" s="192"/>
      <c r="J40" s="192">
        <v>94991718.670000002</v>
      </c>
      <c r="K40" s="192"/>
      <c r="L40" s="192">
        <v>55781454.030000001</v>
      </c>
      <c r="M40" s="192"/>
      <c r="N40" s="192"/>
      <c r="O40" s="192">
        <v>39210264.640000001</v>
      </c>
      <c r="P40" s="192"/>
      <c r="Q40" s="72">
        <v>99.520386816069831</v>
      </c>
    </row>
    <row r="41" spans="1:17" x14ac:dyDescent="0.25">
      <c r="A41" s="70" t="s">
        <v>855</v>
      </c>
      <c r="B41" s="71" t="s">
        <v>910</v>
      </c>
      <c r="C41" s="71"/>
      <c r="D41" s="192">
        <v>69193787.359999999</v>
      </c>
      <c r="E41" s="192"/>
      <c r="F41" s="192">
        <v>43048616.530000001</v>
      </c>
      <c r="G41" s="192"/>
      <c r="H41" s="192">
        <v>26145170.829999998</v>
      </c>
      <c r="I41" s="192"/>
      <c r="J41" s="192">
        <v>69193787.359999999</v>
      </c>
      <c r="K41" s="192"/>
      <c r="L41" s="192">
        <v>43048616.530000001</v>
      </c>
      <c r="M41" s="192"/>
      <c r="N41" s="192"/>
      <c r="O41" s="192">
        <v>26145170.829999998</v>
      </c>
      <c r="P41" s="192"/>
      <c r="Q41" s="72">
        <v>100</v>
      </c>
    </row>
    <row r="42" spans="1:17" x14ac:dyDescent="0.25">
      <c r="A42" s="70" t="s">
        <v>214</v>
      </c>
      <c r="B42" s="71" t="s">
        <v>910</v>
      </c>
      <c r="C42" s="71" t="s">
        <v>99</v>
      </c>
      <c r="D42" s="192">
        <v>47580202.939999998</v>
      </c>
      <c r="E42" s="192"/>
      <c r="F42" s="192">
        <v>26942624.109999999</v>
      </c>
      <c r="G42" s="192"/>
      <c r="H42" s="192">
        <v>20637578.829999998</v>
      </c>
      <c r="I42" s="192"/>
      <c r="J42" s="192">
        <v>47580202.939999998</v>
      </c>
      <c r="K42" s="192"/>
      <c r="L42" s="192">
        <v>26942624.109999999</v>
      </c>
      <c r="M42" s="192"/>
      <c r="N42" s="192"/>
      <c r="O42" s="192">
        <v>20637578.829999998</v>
      </c>
      <c r="P42" s="192"/>
      <c r="Q42" s="72">
        <v>100</v>
      </c>
    </row>
    <row r="43" spans="1:17" ht="31.5" x14ac:dyDescent="0.25">
      <c r="A43" s="70" t="s">
        <v>215</v>
      </c>
      <c r="B43" s="71" t="s">
        <v>910</v>
      </c>
      <c r="C43" s="71" t="s">
        <v>417</v>
      </c>
      <c r="D43" s="192">
        <v>21613584.420000002</v>
      </c>
      <c r="E43" s="192"/>
      <c r="F43" s="192">
        <v>16105992.42</v>
      </c>
      <c r="G43" s="192"/>
      <c r="H43" s="192">
        <v>5507592</v>
      </c>
      <c r="I43" s="192"/>
      <c r="J43" s="192">
        <v>21613584.420000002</v>
      </c>
      <c r="K43" s="192"/>
      <c r="L43" s="192">
        <v>16105992.42</v>
      </c>
      <c r="M43" s="192"/>
      <c r="N43" s="192"/>
      <c r="O43" s="192">
        <v>5507592</v>
      </c>
      <c r="P43" s="192"/>
      <c r="Q43" s="72">
        <v>100</v>
      </c>
    </row>
    <row r="44" spans="1:17" x14ac:dyDescent="0.25">
      <c r="A44" s="70" t="s">
        <v>848</v>
      </c>
      <c r="B44" s="71" t="s">
        <v>26</v>
      </c>
      <c r="C44" s="71"/>
      <c r="D44" s="192">
        <v>43179694.840000004</v>
      </c>
      <c r="E44" s="192"/>
      <c r="F44" s="192">
        <v>8062320.6399999997</v>
      </c>
      <c r="G44" s="192"/>
      <c r="H44" s="192">
        <v>35117374.200000003</v>
      </c>
      <c r="I44" s="192"/>
      <c r="J44" s="192">
        <v>42785897.060000002</v>
      </c>
      <c r="K44" s="192"/>
      <c r="L44" s="192">
        <v>8042282.71</v>
      </c>
      <c r="M44" s="192"/>
      <c r="N44" s="192"/>
      <c r="O44" s="192">
        <v>34743614.350000001</v>
      </c>
      <c r="P44" s="192"/>
      <c r="Q44" s="72">
        <v>99.088002401454673</v>
      </c>
    </row>
    <row r="45" spans="1:17" x14ac:dyDescent="0.25">
      <c r="A45" s="70" t="s">
        <v>216</v>
      </c>
      <c r="B45" s="71" t="s">
        <v>26</v>
      </c>
      <c r="C45" s="71" t="s">
        <v>99</v>
      </c>
      <c r="D45" s="192">
        <v>6397075.0099999998</v>
      </c>
      <c r="E45" s="192"/>
      <c r="F45" s="192">
        <v>6397075.0099999998</v>
      </c>
      <c r="G45" s="192"/>
      <c r="H45" s="192">
        <v>0</v>
      </c>
      <c r="I45" s="192"/>
      <c r="J45" s="192">
        <v>6397075.0099999998</v>
      </c>
      <c r="K45" s="192"/>
      <c r="L45" s="192">
        <v>6397075.0099999998</v>
      </c>
      <c r="M45" s="192"/>
      <c r="N45" s="192"/>
      <c r="O45" s="192">
        <v>0</v>
      </c>
      <c r="P45" s="192"/>
      <c r="Q45" s="72">
        <v>100</v>
      </c>
    </row>
    <row r="46" spans="1:17" x14ac:dyDescent="0.25">
      <c r="A46" s="70" t="s">
        <v>217</v>
      </c>
      <c r="B46" s="71" t="s">
        <v>26</v>
      </c>
      <c r="C46" s="71" t="s">
        <v>754</v>
      </c>
      <c r="D46" s="192">
        <v>914824</v>
      </c>
      <c r="E46" s="192"/>
      <c r="F46" s="192">
        <v>834824</v>
      </c>
      <c r="G46" s="192"/>
      <c r="H46" s="192">
        <v>80000</v>
      </c>
      <c r="I46" s="192"/>
      <c r="J46" s="192">
        <v>894824</v>
      </c>
      <c r="K46" s="192"/>
      <c r="L46" s="192">
        <v>814824</v>
      </c>
      <c r="M46" s="192"/>
      <c r="N46" s="192"/>
      <c r="O46" s="192">
        <v>80000</v>
      </c>
      <c r="P46" s="192"/>
      <c r="Q46" s="72">
        <v>97.813787132825553</v>
      </c>
    </row>
    <row r="47" spans="1:17" x14ac:dyDescent="0.25">
      <c r="A47" s="70" t="s">
        <v>218</v>
      </c>
      <c r="B47" s="71" t="s">
        <v>26</v>
      </c>
      <c r="C47" s="71" t="s">
        <v>417</v>
      </c>
      <c r="D47" s="192">
        <v>30163482.43</v>
      </c>
      <c r="E47" s="192"/>
      <c r="F47" s="192">
        <v>20421.63</v>
      </c>
      <c r="G47" s="192"/>
      <c r="H47" s="192">
        <v>30143060.800000001</v>
      </c>
      <c r="I47" s="192"/>
      <c r="J47" s="192">
        <v>30029966.050000001</v>
      </c>
      <c r="K47" s="192"/>
      <c r="L47" s="192">
        <v>20383.7</v>
      </c>
      <c r="M47" s="192"/>
      <c r="N47" s="192"/>
      <c r="O47" s="192">
        <v>30009582.350000001</v>
      </c>
      <c r="P47" s="192"/>
      <c r="Q47" s="72">
        <v>99.557357542154335</v>
      </c>
    </row>
    <row r="48" spans="1:17" ht="31.5" x14ac:dyDescent="0.25">
      <c r="A48" s="70" t="s">
        <v>219</v>
      </c>
      <c r="B48" s="71" t="s">
        <v>26</v>
      </c>
      <c r="C48" s="71" t="s">
        <v>909</v>
      </c>
      <c r="D48" s="192">
        <v>5704313.4000000004</v>
      </c>
      <c r="E48" s="192"/>
      <c r="F48" s="192">
        <v>810000</v>
      </c>
      <c r="G48" s="192"/>
      <c r="H48" s="192">
        <v>4894313.4000000004</v>
      </c>
      <c r="I48" s="192"/>
      <c r="J48" s="192">
        <v>5464032</v>
      </c>
      <c r="K48" s="192"/>
      <c r="L48" s="192">
        <v>810000</v>
      </c>
      <c r="M48" s="192"/>
      <c r="N48" s="192"/>
      <c r="O48" s="192">
        <v>4654032</v>
      </c>
      <c r="P48" s="192"/>
      <c r="Q48" s="72">
        <v>95.787724426221033</v>
      </c>
    </row>
    <row r="49" spans="1:17" x14ac:dyDescent="0.25">
      <c r="A49" s="70" t="s">
        <v>871</v>
      </c>
      <c r="B49" s="71" t="s">
        <v>190</v>
      </c>
      <c r="C49" s="71"/>
      <c r="D49" s="192">
        <v>2930062</v>
      </c>
      <c r="E49" s="192"/>
      <c r="F49" s="192">
        <v>2830062</v>
      </c>
      <c r="G49" s="192"/>
      <c r="H49" s="192">
        <v>100000</v>
      </c>
      <c r="I49" s="192"/>
      <c r="J49" s="192">
        <v>2930062</v>
      </c>
      <c r="K49" s="192"/>
      <c r="L49" s="192">
        <v>2830062</v>
      </c>
      <c r="M49" s="192"/>
      <c r="N49" s="192"/>
      <c r="O49" s="192">
        <v>100000</v>
      </c>
      <c r="P49" s="192"/>
      <c r="Q49" s="72">
        <v>100</v>
      </c>
    </row>
    <row r="50" spans="1:17" x14ac:dyDescent="0.25">
      <c r="A50" s="70" t="s">
        <v>605</v>
      </c>
      <c r="B50" s="71" t="s">
        <v>190</v>
      </c>
      <c r="C50" s="71" t="s">
        <v>99</v>
      </c>
      <c r="D50" s="192">
        <v>2610961.9</v>
      </c>
      <c r="E50" s="192"/>
      <c r="F50" s="192">
        <v>2610961.9</v>
      </c>
      <c r="G50" s="192"/>
      <c r="H50" s="192">
        <v>0</v>
      </c>
      <c r="I50" s="192"/>
      <c r="J50" s="192">
        <v>2610961.9</v>
      </c>
      <c r="K50" s="192"/>
      <c r="L50" s="192">
        <v>2610961.9</v>
      </c>
      <c r="M50" s="192"/>
      <c r="N50" s="192"/>
      <c r="O50" s="192">
        <v>0</v>
      </c>
      <c r="P50" s="192"/>
      <c r="Q50" s="72">
        <v>100</v>
      </c>
    </row>
    <row r="51" spans="1:17" x14ac:dyDescent="0.25">
      <c r="A51" s="70" t="s">
        <v>220</v>
      </c>
      <c r="B51" s="71" t="s">
        <v>190</v>
      </c>
      <c r="C51" s="71" t="s">
        <v>111</v>
      </c>
      <c r="D51" s="192">
        <v>319100.09999999998</v>
      </c>
      <c r="E51" s="192"/>
      <c r="F51" s="192">
        <v>219100.1</v>
      </c>
      <c r="G51" s="192"/>
      <c r="H51" s="192">
        <v>100000</v>
      </c>
      <c r="I51" s="192"/>
      <c r="J51" s="192">
        <v>319100.09999999998</v>
      </c>
      <c r="K51" s="192"/>
      <c r="L51" s="192">
        <v>219100.1</v>
      </c>
      <c r="M51" s="192"/>
      <c r="N51" s="192"/>
      <c r="O51" s="192">
        <v>100000</v>
      </c>
      <c r="P51" s="192"/>
      <c r="Q51" s="72">
        <v>100</v>
      </c>
    </row>
    <row r="52" spans="1:17" ht="47.25" x14ac:dyDescent="0.25">
      <c r="A52" s="70" t="s">
        <v>891</v>
      </c>
      <c r="B52" s="71" t="s">
        <v>192</v>
      </c>
      <c r="C52" s="71"/>
      <c r="D52" s="192">
        <v>59078669</v>
      </c>
      <c r="E52" s="192"/>
      <c r="F52" s="192">
        <v>7442849</v>
      </c>
      <c r="G52" s="192"/>
      <c r="H52" s="192">
        <v>51635820</v>
      </c>
      <c r="I52" s="192"/>
      <c r="J52" s="192">
        <v>59078669</v>
      </c>
      <c r="K52" s="192"/>
      <c r="L52" s="192">
        <v>7442849</v>
      </c>
      <c r="M52" s="192"/>
      <c r="N52" s="192"/>
      <c r="O52" s="192">
        <v>51635820</v>
      </c>
      <c r="P52" s="192"/>
      <c r="Q52" s="72">
        <v>100</v>
      </c>
    </row>
    <row r="53" spans="1:17" ht="63" x14ac:dyDescent="0.25">
      <c r="A53" s="70" t="s">
        <v>221</v>
      </c>
      <c r="B53" s="71" t="s">
        <v>192</v>
      </c>
      <c r="C53" s="71" t="s">
        <v>99</v>
      </c>
      <c r="D53" s="192">
        <v>51635820</v>
      </c>
      <c r="E53" s="192"/>
      <c r="F53" s="192">
        <v>0</v>
      </c>
      <c r="G53" s="192"/>
      <c r="H53" s="192">
        <v>51635820</v>
      </c>
      <c r="I53" s="192"/>
      <c r="J53" s="192">
        <v>51635820</v>
      </c>
      <c r="K53" s="192"/>
      <c r="L53" s="192">
        <v>0</v>
      </c>
      <c r="M53" s="192"/>
      <c r="N53" s="192"/>
      <c r="O53" s="192">
        <v>51635820</v>
      </c>
      <c r="P53" s="192"/>
      <c r="Q53" s="72">
        <v>100</v>
      </c>
    </row>
    <row r="54" spans="1:17" ht="31.5" x14ac:dyDescent="0.25">
      <c r="A54" s="70" t="s">
        <v>778</v>
      </c>
      <c r="B54" s="71" t="s">
        <v>192</v>
      </c>
      <c r="C54" s="71" t="s">
        <v>754</v>
      </c>
      <c r="D54" s="192">
        <v>7442849</v>
      </c>
      <c r="E54" s="192"/>
      <c r="F54" s="192">
        <v>7442849</v>
      </c>
      <c r="G54" s="192"/>
      <c r="H54" s="192">
        <v>0</v>
      </c>
      <c r="I54" s="192"/>
      <c r="J54" s="192">
        <v>7442849</v>
      </c>
      <c r="K54" s="192"/>
      <c r="L54" s="192">
        <v>7442849</v>
      </c>
      <c r="M54" s="192"/>
      <c r="N54" s="192"/>
      <c r="O54" s="192">
        <v>0</v>
      </c>
      <c r="P54" s="192"/>
      <c r="Q54" s="72">
        <v>100</v>
      </c>
    </row>
    <row r="55" spans="1:17" ht="12.75" customHeight="1" x14ac:dyDescent="0.25">
      <c r="A55" s="101" t="s">
        <v>907</v>
      </c>
      <c r="B55" s="102"/>
      <c r="C55" s="103"/>
      <c r="D55" s="104">
        <v>1266280954.51</v>
      </c>
      <c r="E55" s="104"/>
      <c r="F55" s="104">
        <v>453920799.82999998</v>
      </c>
      <c r="G55" s="104"/>
      <c r="H55" s="104">
        <v>798638698.25999999</v>
      </c>
      <c r="I55" s="104"/>
      <c r="J55" s="104">
        <v>1249305391.55</v>
      </c>
      <c r="K55" s="104"/>
      <c r="L55" s="104">
        <v>439307657.75999999</v>
      </c>
      <c r="M55" s="104"/>
      <c r="N55" s="104"/>
      <c r="O55" s="104">
        <v>798034302.48000002</v>
      </c>
      <c r="P55" s="104"/>
      <c r="Q55" s="73">
        <v>98.659415756073741</v>
      </c>
    </row>
    <row r="56" spans="1:17" ht="1.5" customHeight="1" x14ac:dyDescent="0.25">
      <c r="A56" s="26"/>
      <c r="B56" s="27"/>
      <c r="C56" s="27"/>
      <c r="D56" s="26"/>
      <c r="E56" s="26"/>
      <c r="F56" s="26"/>
      <c r="G56" s="26"/>
      <c r="H56" s="26"/>
      <c r="I56" s="26"/>
      <c r="J56" s="26"/>
    </row>
    <row r="57" spans="1:17" ht="12.75" customHeight="1" x14ac:dyDescent="0.25">
      <c r="A57" s="27"/>
      <c r="B57" s="27"/>
      <c r="C57" s="27"/>
      <c r="D57" s="27"/>
      <c r="E57" s="27"/>
      <c r="F57" s="27"/>
      <c r="G57" s="27"/>
      <c r="H57" s="27"/>
      <c r="I57" s="27"/>
      <c r="J57" s="26"/>
    </row>
    <row r="58" spans="1:17" ht="12.75" customHeight="1" x14ac:dyDescent="0.25">
      <c r="A58" s="27"/>
      <c r="B58" s="27"/>
      <c r="C58" s="27"/>
      <c r="D58" s="27"/>
      <c r="E58" s="27"/>
      <c r="F58" s="27"/>
      <c r="G58" s="27"/>
      <c r="H58" s="27"/>
      <c r="I58" s="27"/>
      <c r="J58" s="26"/>
    </row>
    <row r="59" spans="1:17" ht="1.5" customHeight="1" x14ac:dyDescent="0.25">
      <c r="A59" s="27"/>
      <c r="B59" s="27"/>
      <c r="C59" s="27"/>
      <c r="D59" s="27"/>
      <c r="E59" s="27"/>
      <c r="F59" s="27"/>
      <c r="G59" s="27"/>
      <c r="H59" s="27"/>
      <c r="I59" s="27"/>
      <c r="J59" s="26"/>
    </row>
    <row r="60" spans="1:17" ht="12.75" customHeight="1" x14ac:dyDescent="0.25">
      <c r="A60" s="27"/>
      <c r="B60" s="27"/>
      <c r="C60" s="27"/>
      <c r="D60" s="27"/>
      <c r="E60" s="27"/>
      <c r="F60" s="27"/>
      <c r="G60" s="27"/>
      <c r="H60" s="27"/>
      <c r="I60" s="27"/>
      <c r="J60" s="26"/>
    </row>
    <row r="61" spans="1:17" ht="12.75" customHeight="1" x14ac:dyDescent="0.25">
      <c r="A61" s="27"/>
      <c r="B61" s="27"/>
      <c r="C61" s="27"/>
      <c r="D61" s="27"/>
      <c r="E61" s="27"/>
      <c r="F61" s="27"/>
      <c r="G61" s="27"/>
      <c r="H61" s="27"/>
      <c r="I61" s="27"/>
      <c r="J61" s="26"/>
    </row>
    <row r="62" spans="1:17" ht="1.5" customHeight="1" x14ac:dyDescent="0.25">
      <c r="A62" s="27"/>
      <c r="B62" s="27"/>
      <c r="C62" s="27"/>
      <c r="D62" s="27"/>
      <c r="E62" s="27"/>
      <c r="F62" s="27"/>
      <c r="G62" s="27"/>
      <c r="H62" s="27"/>
      <c r="I62" s="27"/>
      <c r="J62" s="26"/>
    </row>
    <row r="63" spans="1:17" ht="12.75" customHeight="1" x14ac:dyDescent="0.25">
      <c r="A63" s="27"/>
      <c r="B63" s="27"/>
      <c r="C63" s="27"/>
      <c r="D63" s="27"/>
      <c r="E63" s="27"/>
      <c r="F63" s="27"/>
      <c r="G63" s="27"/>
      <c r="H63" s="27"/>
      <c r="I63" s="27"/>
      <c r="J63" s="26"/>
    </row>
    <row r="64" spans="1:17" ht="12.75" customHeight="1" x14ac:dyDescent="0.25">
      <c r="A64" s="27"/>
      <c r="B64" s="27"/>
      <c r="C64" s="27"/>
      <c r="D64" s="27"/>
      <c r="E64" s="27"/>
      <c r="F64" s="27"/>
      <c r="G64" s="27"/>
      <c r="H64" s="27"/>
      <c r="I64" s="27"/>
      <c r="J64" s="26"/>
    </row>
    <row r="65" spans="1:10" ht="2.25" customHeight="1" x14ac:dyDescent="0.25">
      <c r="A65" s="27"/>
      <c r="B65" s="27"/>
      <c r="C65" s="27"/>
      <c r="D65" s="27"/>
      <c r="E65" s="27"/>
      <c r="F65" s="27"/>
      <c r="G65" s="27"/>
      <c r="H65" s="27"/>
      <c r="I65" s="27"/>
      <c r="J65" s="26"/>
    </row>
    <row r="66" spans="1:10" ht="12.75" customHeight="1" x14ac:dyDescent="0.25">
      <c r="A66" s="27"/>
      <c r="B66" s="27"/>
      <c r="C66" s="27"/>
      <c r="D66" s="27"/>
      <c r="E66" s="27"/>
      <c r="F66" s="27"/>
      <c r="G66" s="27"/>
      <c r="H66" s="27"/>
      <c r="I66" s="27"/>
      <c r="J66" s="26"/>
    </row>
    <row r="67" spans="1:10" ht="2.25" customHeight="1" x14ac:dyDescent="0.25">
      <c r="A67" s="26"/>
      <c r="B67" s="26"/>
      <c r="C67" s="26"/>
      <c r="D67" s="26"/>
      <c r="E67" s="26"/>
      <c r="F67" s="26"/>
      <c r="G67" s="26"/>
      <c r="H67" s="26"/>
      <c r="I67" s="26"/>
      <c r="J67" s="26"/>
    </row>
    <row r="68" spans="1:10" ht="12.75" customHeight="1" x14ac:dyDescent="0.25">
      <c r="A68" s="26"/>
      <c r="B68" s="26"/>
      <c r="C68" s="26"/>
      <c r="D68" s="26"/>
      <c r="E68" s="26"/>
      <c r="F68" s="26"/>
      <c r="G68" s="26"/>
      <c r="H68" s="26"/>
      <c r="I68" s="26"/>
      <c r="J68" s="26"/>
    </row>
  </sheetData>
  <mergeCells count="289">
    <mergeCell ref="A55:C55"/>
    <mergeCell ref="D55:E55"/>
    <mergeCell ref="F55:G55"/>
    <mergeCell ref="H55:I55"/>
    <mergeCell ref="J55:K55"/>
    <mergeCell ref="L55:N55"/>
    <mergeCell ref="O55:P55"/>
    <mergeCell ref="O53:P53"/>
    <mergeCell ref="L45:N45"/>
    <mergeCell ref="O45:P45"/>
    <mergeCell ref="J46:K46"/>
    <mergeCell ref="L46:N46"/>
    <mergeCell ref="A1:Q1"/>
    <mergeCell ref="A2:Q2"/>
    <mergeCell ref="A3:Q3"/>
    <mergeCell ref="A4:Q4"/>
    <mergeCell ref="A5:Q5"/>
    <mergeCell ref="A7:Q7"/>
    <mergeCell ref="L50:N50"/>
    <mergeCell ref="O50:P50"/>
    <mergeCell ref="J51:K51"/>
    <mergeCell ref="L51:N51"/>
    <mergeCell ref="O51:P51"/>
    <mergeCell ref="O46:P46"/>
    <mergeCell ref="J47:K47"/>
    <mergeCell ref="L47:N47"/>
    <mergeCell ref="O47:P47"/>
    <mergeCell ref="J48:K48"/>
    <mergeCell ref="L48:N48"/>
    <mergeCell ref="O48:P48"/>
    <mergeCell ref="J39:K39"/>
    <mergeCell ref="J45:K45"/>
    <mergeCell ref="J33:K33"/>
    <mergeCell ref="L33:N33"/>
    <mergeCell ref="O33:P33"/>
    <mergeCell ref="J34:K34"/>
    <mergeCell ref="L34:N34"/>
    <mergeCell ref="O34:P34"/>
    <mergeCell ref="J35:K35"/>
    <mergeCell ref="L35:N35"/>
    <mergeCell ref="O35:P35"/>
    <mergeCell ref="L39:N39"/>
    <mergeCell ref="O39:P39"/>
    <mergeCell ref="J40:K40"/>
    <mergeCell ref="L40:N40"/>
    <mergeCell ref="O40:P40"/>
    <mergeCell ref="J41:K41"/>
    <mergeCell ref="L41:N41"/>
    <mergeCell ref="O41:P41"/>
    <mergeCell ref="J44:K44"/>
    <mergeCell ref="L44:N44"/>
    <mergeCell ref="O44:P44"/>
    <mergeCell ref="L29:N29"/>
    <mergeCell ref="O29:P29"/>
    <mergeCell ref="J30:K30"/>
    <mergeCell ref="L30:N30"/>
    <mergeCell ref="O30:P30"/>
    <mergeCell ref="L32:N32"/>
    <mergeCell ref="O32:P32"/>
    <mergeCell ref="J31:K31"/>
    <mergeCell ref="L31:N31"/>
    <mergeCell ref="O31:P31"/>
    <mergeCell ref="J32:K32"/>
    <mergeCell ref="J23:K23"/>
    <mergeCell ref="L23:N23"/>
    <mergeCell ref="O23:P23"/>
    <mergeCell ref="J24:K24"/>
    <mergeCell ref="L24:N24"/>
    <mergeCell ref="O24:P24"/>
    <mergeCell ref="J25:K25"/>
    <mergeCell ref="L25:N25"/>
    <mergeCell ref="O25:P25"/>
    <mergeCell ref="J20:K20"/>
    <mergeCell ref="L20:N20"/>
    <mergeCell ref="O20:P20"/>
    <mergeCell ref="J21:K21"/>
    <mergeCell ref="L21:N21"/>
    <mergeCell ref="O21:P21"/>
    <mergeCell ref="J22:K22"/>
    <mergeCell ref="L22:N22"/>
    <mergeCell ref="O22:P22"/>
    <mergeCell ref="O16:P16"/>
    <mergeCell ref="J17:K17"/>
    <mergeCell ref="L17:N17"/>
    <mergeCell ref="O17:P17"/>
    <mergeCell ref="J18:K18"/>
    <mergeCell ref="L18:N18"/>
    <mergeCell ref="O18:P18"/>
    <mergeCell ref="J19:K19"/>
    <mergeCell ref="L19:N19"/>
    <mergeCell ref="O19:P19"/>
    <mergeCell ref="J16:K16"/>
    <mergeCell ref="L16:N16"/>
    <mergeCell ref="J9:K10"/>
    <mergeCell ref="L9:P9"/>
    <mergeCell ref="Q9:Q10"/>
    <mergeCell ref="L10:N10"/>
    <mergeCell ref="O10:P10"/>
    <mergeCell ref="J11:K11"/>
    <mergeCell ref="L11:N11"/>
    <mergeCell ref="O11:P11"/>
    <mergeCell ref="J12:K12"/>
    <mergeCell ref="L12:N12"/>
    <mergeCell ref="O12:P12"/>
    <mergeCell ref="J13:K13"/>
    <mergeCell ref="L13:N13"/>
    <mergeCell ref="O13:P13"/>
    <mergeCell ref="J14:K14"/>
    <mergeCell ref="L14:N14"/>
    <mergeCell ref="O14:P14"/>
    <mergeCell ref="J15:K15"/>
    <mergeCell ref="L15:N15"/>
    <mergeCell ref="O15:P15"/>
    <mergeCell ref="D39:E39"/>
    <mergeCell ref="F39:G39"/>
    <mergeCell ref="H39:I39"/>
    <mergeCell ref="F40:G40"/>
    <mergeCell ref="H40:I40"/>
    <mergeCell ref="F41:G41"/>
    <mergeCell ref="H41:I41"/>
    <mergeCell ref="F42:G42"/>
    <mergeCell ref="H42:I42"/>
    <mergeCell ref="D42:E42"/>
    <mergeCell ref="D34:E34"/>
    <mergeCell ref="F34:G34"/>
    <mergeCell ref="H34:I34"/>
    <mergeCell ref="F35:G35"/>
    <mergeCell ref="H35:I35"/>
    <mergeCell ref="F36:G36"/>
    <mergeCell ref="H36:I36"/>
    <mergeCell ref="F37:G37"/>
    <mergeCell ref="H37:I37"/>
    <mergeCell ref="D37:E37"/>
    <mergeCell ref="F17:G17"/>
    <mergeCell ref="H17:I17"/>
    <mergeCell ref="D18:E18"/>
    <mergeCell ref="F18:G18"/>
    <mergeCell ref="H18:I18"/>
    <mergeCell ref="D19:E19"/>
    <mergeCell ref="F19:G19"/>
    <mergeCell ref="H19:I19"/>
    <mergeCell ref="F20:G20"/>
    <mergeCell ref="H20:I20"/>
    <mergeCell ref="D20:E20"/>
    <mergeCell ref="D17:E17"/>
    <mergeCell ref="H12:I12"/>
    <mergeCell ref="F13:G13"/>
    <mergeCell ref="H13:I13"/>
    <mergeCell ref="F14:G14"/>
    <mergeCell ref="H14:I14"/>
    <mergeCell ref="F15:G15"/>
    <mergeCell ref="H15:I15"/>
    <mergeCell ref="D16:E16"/>
    <mergeCell ref="F16:G16"/>
    <mergeCell ref="H16:I16"/>
    <mergeCell ref="D12:E12"/>
    <mergeCell ref="D13:E13"/>
    <mergeCell ref="D14:E14"/>
    <mergeCell ref="D15:E15"/>
    <mergeCell ref="F12:G12"/>
    <mergeCell ref="D48:E48"/>
    <mergeCell ref="D49:E49"/>
    <mergeCell ref="F48:G48"/>
    <mergeCell ref="H48:I48"/>
    <mergeCell ref="F49:G49"/>
    <mergeCell ref="H49:I49"/>
    <mergeCell ref="F50:G50"/>
    <mergeCell ref="H50:I50"/>
    <mergeCell ref="F51:G51"/>
    <mergeCell ref="H51:I51"/>
    <mergeCell ref="J49:K49"/>
    <mergeCell ref="L49:N49"/>
    <mergeCell ref="O49:P49"/>
    <mergeCell ref="J50:K50"/>
    <mergeCell ref="D54:E54"/>
    <mergeCell ref="D52:E52"/>
    <mergeCell ref="D53:E53"/>
    <mergeCell ref="F52:G52"/>
    <mergeCell ref="H52:I52"/>
    <mergeCell ref="F53:G53"/>
    <mergeCell ref="H53:I53"/>
    <mergeCell ref="F54:G54"/>
    <mergeCell ref="H54:I54"/>
    <mergeCell ref="D50:E50"/>
    <mergeCell ref="D51:E51"/>
    <mergeCell ref="J54:K54"/>
    <mergeCell ref="L54:N54"/>
    <mergeCell ref="O54:P54"/>
    <mergeCell ref="J52:K52"/>
    <mergeCell ref="L52:N52"/>
    <mergeCell ref="O52:P52"/>
    <mergeCell ref="J53:K53"/>
    <mergeCell ref="L53:N53"/>
    <mergeCell ref="D46:E46"/>
    <mergeCell ref="D47:E47"/>
    <mergeCell ref="D44:E44"/>
    <mergeCell ref="D45:E45"/>
    <mergeCell ref="F44:G44"/>
    <mergeCell ref="H44:I44"/>
    <mergeCell ref="F45:G45"/>
    <mergeCell ref="H45:I45"/>
    <mergeCell ref="F46:G46"/>
    <mergeCell ref="H46:I46"/>
    <mergeCell ref="F47:G47"/>
    <mergeCell ref="H47:I47"/>
    <mergeCell ref="D43:E43"/>
    <mergeCell ref="D40:E40"/>
    <mergeCell ref="D41:E41"/>
    <mergeCell ref="F43:G43"/>
    <mergeCell ref="H43:I43"/>
    <mergeCell ref="J42:K42"/>
    <mergeCell ref="L42:N42"/>
    <mergeCell ref="O42:P42"/>
    <mergeCell ref="J43:K43"/>
    <mergeCell ref="L43:N43"/>
    <mergeCell ref="O43:P43"/>
    <mergeCell ref="D38:E38"/>
    <mergeCell ref="D35:E35"/>
    <mergeCell ref="D36:E36"/>
    <mergeCell ref="F38:G38"/>
    <mergeCell ref="H38:I38"/>
    <mergeCell ref="J36:K36"/>
    <mergeCell ref="L36:N36"/>
    <mergeCell ref="O36:P36"/>
    <mergeCell ref="J37:K37"/>
    <mergeCell ref="L37:N37"/>
    <mergeCell ref="O37:P37"/>
    <mergeCell ref="J38:K38"/>
    <mergeCell ref="L38:N38"/>
    <mergeCell ref="O38:P38"/>
    <mergeCell ref="D33:E33"/>
    <mergeCell ref="D30:E30"/>
    <mergeCell ref="D31:E31"/>
    <mergeCell ref="F30:G30"/>
    <mergeCell ref="H30:I30"/>
    <mergeCell ref="F31:G31"/>
    <mergeCell ref="H31:I31"/>
    <mergeCell ref="F32:G32"/>
    <mergeCell ref="H32:I32"/>
    <mergeCell ref="F33:G33"/>
    <mergeCell ref="H33:I33"/>
    <mergeCell ref="J26:K26"/>
    <mergeCell ref="L26:N26"/>
    <mergeCell ref="O26:P26"/>
    <mergeCell ref="J27:K27"/>
    <mergeCell ref="D32:E32"/>
    <mergeCell ref="L27:N27"/>
    <mergeCell ref="O27:P27"/>
    <mergeCell ref="J28:K28"/>
    <mergeCell ref="D25:E25"/>
    <mergeCell ref="D28:E28"/>
    <mergeCell ref="D29:E29"/>
    <mergeCell ref="D26:E26"/>
    <mergeCell ref="D27:E27"/>
    <mergeCell ref="F26:G26"/>
    <mergeCell ref="H26:I26"/>
    <mergeCell ref="F27:G27"/>
    <mergeCell ref="H27:I27"/>
    <mergeCell ref="F28:G28"/>
    <mergeCell ref="H28:I28"/>
    <mergeCell ref="F29:G29"/>
    <mergeCell ref="H29:I29"/>
    <mergeCell ref="L28:N28"/>
    <mergeCell ref="O28:P28"/>
    <mergeCell ref="J29:K29"/>
    <mergeCell ref="F24:G24"/>
    <mergeCell ref="H24:I24"/>
    <mergeCell ref="F25:G25"/>
    <mergeCell ref="H25:I25"/>
    <mergeCell ref="D24:E24"/>
    <mergeCell ref="A6:I6"/>
    <mergeCell ref="A9:A10"/>
    <mergeCell ref="B9:C10"/>
    <mergeCell ref="D9:E10"/>
    <mergeCell ref="F9:I9"/>
    <mergeCell ref="F10:G10"/>
    <mergeCell ref="H10:I10"/>
    <mergeCell ref="D11:E11"/>
    <mergeCell ref="F11:G11"/>
    <mergeCell ref="H11:I11"/>
    <mergeCell ref="D21:E21"/>
    <mergeCell ref="D22:E22"/>
    <mergeCell ref="F21:G21"/>
    <mergeCell ref="H21:I21"/>
    <mergeCell ref="F22:G22"/>
    <mergeCell ref="H22:I22"/>
    <mergeCell ref="D23:E23"/>
    <mergeCell ref="F23:G23"/>
    <mergeCell ref="H23:I23"/>
  </mergeCells>
  <pageMargins left="0.39370078740157483" right="0.39370078740157483" top="1.1811023622047245" bottom="0.78740157480314965" header="0.31496062992125984" footer="0.31496062992125984"/>
  <pageSetup paperSize="9" scale="47" fitToHeight="0" orientation="portrait" r:id="rId1"/>
  <headerFooter>
    <oddFooter>&amp;C&amp;P</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922"/>
  <sheetViews>
    <sheetView view="pageBreakPreview" zoomScale="80" zoomScaleNormal="100" zoomScaleSheetLayoutView="80" workbookViewId="0">
      <selection activeCell="I19" sqref="I19"/>
    </sheetView>
  </sheetViews>
  <sheetFormatPr defaultRowHeight="15.75" x14ac:dyDescent="0.25"/>
  <cols>
    <col min="1" max="1" width="59.28515625" style="47" customWidth="1"/>
    <col min="2" max="2" width="16.140625" style="47" customWidth="1"/>
    <col min="3" max="3" width="7.28515625" style="47" customWidth="1"/>
    <col min="4" max="4" width="5.28515625" style="47" customWidth="1"/>
    <col min="5" max="5" width="6.140625" style="47" customWidth="1"/>
    <col min="6" max="6" width="4.28515625" style="47" customWidth="1"/>
    <col min="7" max="7" width="4" style="47" customWidth="1"/>
    <col min="8" max="8" width="8" style="47" customWidth="1"/>
    <col min="9" max="9" width="8.7109375" style="47" customWidth="1"/>
    <col min="10" max="10" width="19.5703125" style="47" customWidth="1"/>
    <col min="11" max="11" width="22.7109375" style="45" customWidth="1"/>
    <col min="12" max="12" width="23.5703125" style="45" customWidth="1"/>
    <col min="13" max="13" width="18.85546875" style="45" customWidth="1"/>
    <col min="14" max="15" width="17.28515625" style="1" bestFit="1" customWidth="1"/>
    <col min="16" max="16" width="9.42578125" style="1" bestFit="1" customWidth="1"/>
    <col min="17" max="16384" width="9.140625" style="1"/>
  </cols>
  <sheetData>
    <row r="1" spans="1:16" x14ac:dyDescent="0.25">
      <c r="A1" s="106" t="s">
        <v>900</v>
      </c>
      <c r="B1" s="106"/>
      <c r="C1" s="106"/>
      <c r="D1" s="106"/>
      <c r="E1" s="106"/>
      <c r="F1" s="106"/>
      <c r="G1" s="106"/>
      <c r="H1" s="106"/>
      <c r="I1" s="106"/>
      <c r="J1" s="106"/>
      <c r="K1" s="106"/>
      <c r="L1" s="106"/>
      <c r="M1" s="106"/>
      <c r="N1" s="106"/>
      <c r="O1" s="106"/>
      <c r="P1" s="106"/>
    </row>
    <row r="2" spans="1:16" x14ac:dyDescent="0.25">
      <c r="A2" s="106" t="s">
        <v>976</v>
      </c>
      <c r="B2" s="106"/>
      <c r="C2" s="106"/>
      <c r="D2" s="106"/>
      <c r="E2" s="106"/>
      <c r="F2" s="106"/>
      <c r="G2" s="106"/>
      <c r="H2" s="106"/>
      <c r="I2" s="106"/>
      <c r="J2" s="106"/>
      <c r="K2" s="106"/>
      <c r="L2" s="106"/>
      <c r="M2" s="106"/>
      <c r="N2" s="106"/>
      <c r="O2" s="106"/>
      <c r="P2" s="106"/>
    </row>
    <row r="3" spans="1:16" x14ac:dyDescent="0.25">
      <c r="A3" s="106" t="s">
        <v>948</v>
      </c>
      <c r="B3" s="106"/>
      <c r="C3" s="106"/>
      <c r="D3" s="106"/>
      <c r="E3" s="106"/>
      <c r="F3" s="106"/>
      <c r="G3" s="106"/>
      <c r="H3" s="106"/>
      <c r="I3" s="106"/>
      <c r="J3" s="106"/>
      <c r="K3" s="106"/>
      <c r="L3" s="106"/>
      <c r="M3" s="106"/>
      <c r="N3" s="106"/>
      <c r="O3" s="106"/>
      <c r="P3" s="106"/>
    </row>
    <row r="4" spans="1:16" x14ac:dyDescent="0.25">
      <c r="A4" s="106" t="s">
        <v>1032</v>
      </c>
      <c r="B4" s="106"/>
      <c r="C4" s="106"/>
      <c r="D4" s="106"/>
      <c r="E4" s="106"/>
      <c r="F4" s="106"/>
      <c r="G4" s="106"/>
      <c r="H4" s="106"/>
      <c r="I4" s="106"/>
      <c r="J4" s="106"/>
      <c r="K4" s="106"/>
      <c r="L4" s="106"/>
      <c r="M4" s="106"/>
      <c r="N4" s="106"/>
      <c r="O4" s="106"/>
      <c r="P4" s="106"/>
    </row>
    <row r="5" spans="1:16" x14ac:dyDescent="0.25">
      <c r="A5" s="106" t="s">
        <v>1029</v>
      </c>
      <c r="B5" s="106"/>
      <c r="C5" s="106"/>
      <c r="D5" s="106"/>
      <c r="E5" s="106"/>
      <c r="F5" s="106"/>
      <c r="G5" s="106"/>
      <c r="H5" s="106"/>
      <c r="I5" s="106"/>
      <c r="J5" s="106"/>
      <c r="K5" s="106"/>
      <c r="L5" s="106"/>
      <c r="M5" s="106"/>
      <c r="N5" s="106"/>
      <c r="O5" s="106"/>
      <c r="P5" s="106"/>
    </row>
    <row r="6" spans="1:16" s="48" customFormat="1" ht="25.5" customHeight="1" x14ac:dyDescent="0.25">
      <c r="A6" s="47"/>
      <c r="B6" s="108"/>
      <c r="C6" s="108"/>
      <c r="D6" s="108"/>
      <c r="E6" s="108"/>
      <c r="F6" s="108"/>
      <c r="G6" s="108"/>
      <c r="H6" s="108"/>
      <c r="I6" s="108"/>
      <c r="J6" s="108"/>
      <c r="K6" s="108"/>
      <c r="L6" s="108"/>
      <c r="M6" s="108"/>
    </row>
    <row r="7" spans="1:16" ht="40.5" customHeight="1" x14ac:dyDescent="0.25">
      <c r="A7" s="107" t="s">
        <v>1042</v>
      </c>
      <c r="B7" s="107"/>
      <c r="C7" s="107"/>
      <c r="D7" s="107"/>
      <c r="E7" s="107"/>
      <c r="F7" s="107"/>
      <c r="G7" s="107"/>
      <c r="H7" s="107"/>
      <c r="I7" s="107"/>
      <c r="J7" s="107"/>
      <c r="K7" s="107"/>
      <c r="L7" s="107"/>
      <c r="M7" s="107"/>
      <c r="N7" s="107"/>
      <c r="O7" s="107"/>
      <c r="P7" s="107"/>
    </row>
    <row r="8" spans="1:16" x14ac:dyDescent="0.25">
      <c r="A8" s="44"/>
      <c r="B8" s="44"/>
      <c r="C8" s="44"/>
      <c r="D8" s="44"/>
      <c r="E8" s="44"/>
      <c r="F8" s="44"/>
      <c r="G8" s="44"/>
      <c r="H8" s="44"/>
      <c r="I8" s="44"/>
      <c r="J8" s="44"/>
    </row>
    <row r="9" spans="1:16" x14ac:dyDescent="0.25">
      <c r="A9" s="100" t="s">
        <v>904</v>
      </c>
      <c r="B9" s="100" t="s">
        <v>918</v>
      </c>
      <c r="C9" s="100" t="s">
        <v>908</v>
      </c>
      <c r="D9" s="100"/>
      <c r="E9" s="100" t="s">
        <v>919</v>
      </c>
      <c r="F9" s="100"/>
      <c r="G9" s="100"/>
      <c r="H9" s="100"/>
      <c r="I9" s="100" t="s">
        <v>920</v>
      </c>
      <c r="J9" s="100" t="s">
        <v>916</v>
      </c>
      <c r="K9" s="100" t="s">
        <v>912</v>
      </c>
      <c r="L9" s="100"/>
      <c r="M9" s="100" t="s">
        <v>917</v>
      </c>
      <c r="N9" s="100" t="s">
        <v>912</v>
      </c>
      <c r="O9" s="100"/>
      <c r="P9" s="100" t="s">
        <v>915</v>
      </c>
    </row>
    <row r="10" spans="1:16" ht="94.5" x14ac:dyDescent="0.25">
      <c r="A10" s="100"/>
      <c r="B10" s="100"/>
      <c r="C10" s="100"/>
      <c r="D10" s="100"/>
      <c r="E10" s="100"/>
      <c r="F10" s="100"/>
      <c r="G10" s="100"/>
      <c r="H10" s="100"/>
      <c r="I10" s="100"/>
      <c r="J10" s="100"/>
      <c r="K10" s="74" t="s">
        <v>913</v>
      </c>
      <c r="L10" s="74" t="s">
        <v>914</v>
      </c>
      <c r="M10" s="100"/>
      <c r="N10" s="74" t="s">
        <v>913</v>
      </c>
      <c r="O10" s="74" t="s">
        <v>914</v>
      </c>
      <c r="P10" s="100"/>
    </row>
    <row r="11" spans="1:16" x14ac:dyDescent="0.25">
      <c r="A11" s="75" t="s">
        <v>1043</v>
      </c>
      <c r="B11" s="76" t="s">
        <v>83</v>
      </c>
      <c r="C11" s="76"/>
      <c r="D11" s="76"/>
      <c r="E11" s="76"/>
      <c r="F11" s="76"/>
      <c r="G11" s="76"/>
      <c r="H11" s="76"/>
      <c r="I11" s="76"/>
      <c r="J11" s="193">
        <v>208095163.16</v>
      </c>
      <c r="K11" s="194">
        <v>105981749.48999999</v>
      </c>
      <c r="L11" s="194">
        <v>96795477.150000006</v>
      </c>
      <c r="M11" s="194">
        <v>200322526.22</v>
      </c>
      <c r="N11" s="194">
        <v>100307771.88</v>
      </c>
      <c r="O11" s="194">
        <v>96454842.930000007</v>
      </c>
      <c r="P11" s="72">
        <v>96.264864198682133</v>
      </c>
    </row>
    <row r="12" spans="1:16" x14ac:dyDescent="0.25">
      <c r="A12" s="70" t="s">
        <v>824</v>
      </c>
      <c r="B12" s="71" t="s">
        <v>83</v>
      </c>
      <c r="C12" s="71" t="s">
        <v>99</v>
      </c>
      <c r="D12" s="71"/>
      <c r="E12" s="71"/>
      <c r="F12" s="71"/>
      <c r="G12" s="71"/>
      <c r="H12" s="71"/>
      <c r="I12" s="71"/>
      <c r="J12" s="194">
        <v>82930587.969999999</v>
      </c>
      <c r="K12" s="194">
        <v>78115963.969999999</v>
      </c>
      <c r="L12" s="194">
        <v>1254712.5900000001</v>
      </c>
      <c r="M12" s="194">
        <v>82681028.689999998</v>
      </c>
      <c r="N12" s="194">
        <v>77866757.510000005</v>
      </c>
      <c r="O12" s="194">
        <v>1254359.77</v>
      </c>
      <c r="P12" s="72">
        <v>99.699074507839882</v>
      </c>
    </row>
    <row r="13" spans="1:16" ht="47.25" x14ac:dyDescent="0.25">
      <c r="A13" s="70" t="s">
        <v>198</v>
      </c>
      <c r="B13" s="71" t="s">
        <v>83</v>
      </c>
      <c r="C13" s="71" t="s">
        <v>99</v>
      </c>
      <c r="D13" s="71" t="s">
        <v>111</v>
      </c>
      <c r="E13" s="71"/>
      <c r="F13" s="71"/>
      <c r="G13" s="71"/>
      <c r="H13" s="71"/>
      <c r="I13" s="71"/>
      <c r="J13" s="194">
        <v>3687801.93</v>
      </c>
      <c r="K13" s="194">
        <v>3687801.93</v>
      </c>
      <c r="L13" s="194">
        <v>0</v>
      </c>
      <c r="M13" s="194">
        <v>3687801.93</v>
      </c>
      <c r="N13" s="194">
        <v>3687801.93</v>
      </c>
      <c r="O13" s="194">
        <v>0</v>
      </c>
      <c r="P13" s="72">
        <v>100</v>
      </c>
    </row>
    <row r="14" spans="1:16" ht="47.25" x14ac:dyDescent="0.25">
      <c r="A14" s="70" t="s">
        <v>921</v>
      </c>
      <c r="B14" s="71" t="s">
        <v>83</v>
      </c>
      <c r="C14" s="71" t="s">
        <v>99</v>
      </c>
      <c r="D14" s="71" t="s">
        <v>111</v>
      </c>
      <c r="E14" s="71" t="s">
        <v>99</v>
      </c>
      <c r="F14" s="71"/>
      <c r="G14" s="71"/>
      <c r="H14" s="71"/>
      <c r="I14" s="71"/>
      <c r="J14" s="194">
        <v>3687801.93</v>
      </c>
      <c r="K14" s="194">
        <v>3687801.93</v>
      </c>
      <c r="L14" s="194">
        <v>0</v>
      </c>
      <c r="M14" s="194">
        <v>3687801.93</v>
      </c>
      <c r="N14" s="194">
        <v>3687801.93</v>
      </c>
      <c r="O14" s="194">
        <v>0</v>
      </c>
      <c r="P14" s="72">
        <v>100</v>
      </c>
    </row>
    <row r="15" spans="1:16" ht="31.5" x14ac:dyDescent="0.25">
      <c r="A15" s="70" t="s">
        <v>222</v>
      </c>
      <c r="B15" s="71" t="s">
        <v>83</v>
      </c>
      <c r="C15" s="71" t="s">
        <v>99</v>
      </c>
      <c r="D15" s="71" t="s">
        <v>111</v>
      </c>
      <c r="E15" s="71" t="s">
        <v>99</v>
      </c>
      <c r="F15" s="71" t="s">
        <v>188</v>
      </c>
      <c r="G15" s="71"/>
      <c r="H15" s="71"/>
      <c r="I15" s="71"/>
      <c r="J15" s="194">
        <v>3687801.93</v>
      </c>
      <c r="K15" s="194">
        <v>3687801.93</v>
      </c>
      <c r="L15" s="194">
        <v>0</v>
      </c>
      <c r="M15" s="194">
        <v>3687801.93</v>
      </c>
      <c r="N15" s="194">
        <v>3687801.93</v>
      </c>
      <c r="O15" s="194">
        <v>0</v>
      </c>
      <c r="P15" s="72">
        <v>100</v>
      </c>
    </row>
    <row r="16" spans="1:16" x14ac:dyDescent="0.25">
      <c r="A16" s="70" t="s">
        <v>223</v>
      </c>
      <c r="B16" s="71" t="s">
        <v>83</v>
      </c>
      <c r="C16" s="71" t="s">
        <v>99</v>
      </c>
      <c r="D16" s="71" t="s">
        <v>111</v>
      </c>
      <c r="E16" s="71" t="s">
        <v>99</v>
      </c>
      <c r="F16" s="71" t="s">
        <v>188</v>
      </c>
      <c r="G16" s="71" t="s">
        <v>224</v>
      </c>
      <c r="H16" s="71"/>
      <c r="I16" s="71"/>
      <c r="J16" s="194">
        <v>3687801.93</v>
      </c>
      <c r="K16" s="194">
        <v>3687801.93</v>
      </c>
      <c r="L16" s="194">
        <v>0</v>
      </c>
      <c r="M16" s="194">
        <v>3687801.93</v>
      </c>
      <c r="N16" s="194">
        <v>3687801.93</v>
      </c>
      <c r="O16" s="194">
        <v>0</v>
      </c>
      <c r="P16" s="72">
        <v>100</v>
      </c>
    </row>
    <row r="17" spans="1:16" ht="47.25" x14ac:dyDescent="0.25">
      <c r="A17" s="70" t="s">
        <v>825</v>
      </c>
      <c r="B17" s="71" t="s">
        <v>83</v>
      </c>
      <c r="C17" s="71" t="s">
        <v>99</v>
      </c>
      <c r="D17" s="71" t="s">
        <v>111</v>
      </c>
      <c r="E17" s="71" t="s">
        <v>99</v>
      </c>
      <c r="F17" s="71" t="s">
        <v>188</v>
      </c>
      <c r="G17" s="71" t="s">
        <v>224</v>
      </c>
      <c r="H17" s="71" t="s">
        <v>225</v>
      </c>
      <c r="I17" s="71"/>
      <c r="J17" s="194">
        <v>3687801.93</v>
      </c>
      <c r="K17" s="194">
        <v>3687801.93</v>
      </c>
      <c r="L17" s="194">
        <v>0</v>
      </c>
      <c r="M17" s="194">
        <v>3687801.93</v>
      </c>
      <c r="N17" s="194">
        <v>3687801.93</v>
      </c>
      <c r="O17" s="194">
        <v>0</v>
      </c>
      <c r="P17" s="72">
        <v>100</v>
      </c>
    </row>
    <row r="18" spans="1:16" ht="78.75" x14ac:dyDescent="0.25">
      <c r="A18" s="70" t="s">
        <v>226</v>
      </c>
      <c r="B18" s="71" t="s">
        <v>83</v>
      </c>
      <c r="C18" s="71" t="s">
        <v>99</v>
      </c>
      <c r="D18" s="71" t="s">
        <v>111</v>
      </c>
      <c r="E18" s="71" t="s">
        <v>99</v>
      </c>
      <c r="F18" s="71" t="s">
        <v>188</v>
      </c>
      <c r="G18" s="71" t="s">
        <v>224</v>
      </c>
      <c r="H18" s="71" t="s">
        <v>225</v>
      </c>
      <c r="I18" s="71" t="s">
        <v>134</v>
      </c>
      <c r="J18" s="194">
        <v>3668201.93</v>
      </c>
      <c r="K18" s="194">
        <v>3668201.93</v>
      </c>
      <c r="L18" s="194">
        <v>0</v>
      </c>
      <c r="M18" s="194">
        <v>3668201.93</v>
      </c>
      <c r="N18" s="194">
        <v>3668201.93</v>
      </c>
      <c r="O18" s="194">
        <v>0</v>
      </c>
      <c r="P18" s="72">
        <v>100</v>
      </c>
    </row>
    <row r="19" spans="1:16" ht="31.5" x14ac:dyDescent="0.25">
      <c r="A19" s="70" t="s">
        <v>227</v>
      </c>
      <c r="B19" s="71" t="s">
        <v>83</v>
      </c>
      <c r="C19" s="71" t="s">
        <v>99</v>
      </c>
      <c r="D19" s="71" t="s">
        <v>111</v>
      </c>
      <c r="E19" s="71" t="s">
        <v>99</v>
      </c>
      <c r="F19" s="71" t="s">
        <v>188</v>
      </c>
      <c r="G19" s="71" t="s">
        <v>224</v>
      </c>
      <c r="H19" s="71" t="s">
        <v>225</v>
      </c>
      <c r="I19" s="71" t="s">
        <v>23</v>
      </c>
      <c r="J19" s="194">
        <v>3668201.93</v>
      </c>
      <c r="K19" s="194">
        <v>3668201.93</v>
      </c>
      <c r="L19" s="194">
        <v>0</v>
      </c>
      <c r="M19" s="194">
        <v>3668201.93</v>
      </c>
      <c r="N19" s="194">
        <v>3668201.93</v>
      </c>
      <c r="O19" s="194">
        <v>0</v>
      </c>
      <c r="P19" s="72">
        <v>100</v>
      </c>
    </row>
    <row r="20" spans="1:16" ht="31.5" x14ac:dyDescent="0.25">
      <c r="A20" s="70" t="s">
        <v>228</v>
      </c>
      <c r="B20" s="71" t="s">
        <v>83</v>
      </c>
      <c r="C20" s="71" t="s">
        <v>99</v>
      </c>
      <c r="D20" s="71" t="s">
        <v>111</v>
      </c>
      <c r="E20" s="71" t="s">
        <v>99</v>
      </c>
      <c r="F20" s="71" t="s">
        <v>188</v>
      </c>
      <c r="G20" s="71" t="s">
        <v>224</v>
      </c>
      <c r="H20" s="71" t="s">
        <v>225</v>
      </c>
      <c r="I20" s="71" t="s">
        <v>768</v>
      </c>
      <c r="J20" s="194">
        <v>19600</v>
      </c>
      <c r="K20" s="194">
        <v>19600</v>
      </c>
      <c r="L20" s="194">
        <v>0</v>
      </c>
      <c r="M20" s="194">
        <v>19600</v>
      </c>
      <c r="N20" s="194">
        <v>19600</v>
      </c>
      <c r="O20" s="194">
        <v>0</v>
      </c>
      <c r="P20" s="72">
        <v>100</v>
      </c>
    </row>
    <row r="21" spans="1:16" ht="31.5" x14ac:dyDescent="0.25">
      <c r="A21" s="70" t="s">
        <v>229</v>
      </c>
      <c r="B21" s="71" t="s">
        <v>83</v>
      </c>
      <c r="C21" s="71" t="s">
        <v>99</v>
      </c>
      <c r="D21" s="71" t="s">
        <v>111</v>
      </c>
      <c r="E21" s="71" t="s">
        <v>99</v>
      </c>
      <c r="F21" s="71" t="s">
        <v>188</v>
      </c>
      <c r="G21" s="71" t="s">
        <v>224</v>
      </c>
      <c r="H21" s="71" t="s">
        <v>225</v>
      </c>
      <c r="I21" s="71" t="s">
        <v>230</v>
      </c>
      <c r="J21" s="194">
        <v>19600</v>
      </c>
      <c r="K21" s="194">
        <v>19600</v>
      </c>
      <c r="L21" s="194">
        <v>0</v>
      </c>
      <c r="M21" s="194">
        <v>19600</v>
      </c>
      <c r="N21" s="194">
        <v>19600</v>
      </c>
      <c r="O21" s="194">
        <v>0</v>
      </c>
      <c r="P21" s="72">
        <v>100</v>
      </c>
    </row>
    <row r="22" spans="1:16" ht="47.25" x14ac:dyDescent="0.25">
      <c r="A22" s="70" t="s">
        <v>199</v>
      </c>
      <c r="B22" s="71" t="s">
        <v>83</v>
      </c>
      <c r="C22" s="71" t="s">
        <v>99</v>
      </c>
      <c r="D22" s="71" t="s">
        <v>754</v>
      </c>
      <c r="E22" s="71"/>
      <c r="F22" s="71"/>
      <c r="G22" s="71"/>
      <c r="H22" s="71"/>
      <c r="I22" s="71"/>
      <c r="J22" s="194">
        <v>276000</v>
      </c>
      <c r="K22" s="194">
        <v>276000</v>
      </c>
      <c r="L22" s="194">
        <v>0</v>
      </c>
      <c r="M22" s="194">
        <v>276000</v>
      </c>
      <c r="N22" s="194">
        <v>276000</v>
      </c>
      <c r="O22" s="194">
        <v>0</v>
      </c>
      <c r="P22" s="72">
        <v>100</v>
      </c>
    </row>
    <row r="23" spans="1:16" ht="47.25" x14ac:dyDescent="0.25">
      <c r="A23" s="70" t="s">
        <v>921</v>
      </c>
      <c r="B23" s="71" t="s">
        <v>83</v>
      </c>
      <c r="C23" s="71" t="s">
        <v>99</v>
      </c>
      <c r="D23" s="71" t="s">
        <v>754</v>
      </c>
      <c r="E23" s="71" t="s">
        <v>99</v>
      </c>
      <c r="F23" s="71"/>
      <c r="G23" s="71"/>
      <c r="H23" s="71"/>
      <c r="I23" s="71"/>
      <c r="J23" s="194">
        <v>276000</v>
      </c>
      <c r="K23" s="194">
        <v>276000</v>
      </c>
      <c r="L23" s="194">
        <v>0</v>
      </c>
      <c r="M23" s="194">
        <v>276000</v>
      </c>
      <c r="N23" s="194">
        <v>276000</v>
      </c>
      <c r="O23" s="194">
        <v>0</v>
      </c>
      <c r="P23" s="72">
        <v>100</v>
      </c>
    </row>
    <row r="24" spans="1:16" ht="31.5" x14ac:dyDescent="0.25">
      <c r="A24" s="70" t="s">
        <v>222</v>
      </c>
      <c r="B24" s="71" t="s">
        <v>83</v>
      </c>
      <c r="C24" s="71" t="s">
        <v>99</v>
      </c>
      <c r="D24" s="71" t="s">
        <v>754</v>
      </c>
      <c r="E24" s="71" t="s">
        <v>99</v>
      </c>
      <c r="F24" s="71" t="s">
        <v>188</v>
      </c>
      <c r="G24" s="71"/>
      <c r="H24" s="71"/>
      <c r="I24" s="71"/>
      <c r="J24" s="194">
        <v>276000</v>
      </c>
      <c r="K24" s="194">
        <v>276000</v>
      </c>
      <c r="L24" s="194">
        <v>0</v>
      </c>
      <c r="M24" s="194">
        <v>276000</v>
      </c>
      <c r="N24" s="194">
        <v>276000</v>
      </c>
      <c r="O24" s="194">
        <v>0</v>
      </c>
      <c r="P24" s="72">
        <v>100</v>
      </c>
    </row>
    <row r="25" spans="1:16" x14ac:dyDescent="0.25">
      <c r="A25" s="70" t="s">
        <v>223</v>
      </c>
      <c r="B25" s="71" t="s">
        <v>83</v>
      </c>
      <c r="C25" s="71" t="s">
        <v>99</v>
      </c>
      <c r="D25" s="71" t="s">
        <v>754</v>
      </c>
      <c r="E25" s="71" t="s">
        <v>99</v>
      </c>
      <c r="F25" s="71" t="s">
        <v>188</v>
      </c>
      <c r="G25" s="71" t="s">
        <v>224</v>
      </c>
      <c r="H25" s="71"/>
      <c r="I25" s="71"/>
      <c r="J25" s="194">
        <v>276000</v>
      </c>
      <c r="K25" s="194">
        <v>276000</v>
      </c>
      <c r="L25" s="194">
        <v>0</v>
      </c>
      <c r="M25" s="194">
        <v>276000</v>
      </c>
      <c r="N25" s="194">
        <v>276000</v>
      </c>
      <c r="O25" s="194">
        <v>0</v>
      </c>
      <c r="P25" s="72">
        <v>100</v>
      </c>
    </row>
    <row r="26" spans="1:16" ht="47.25" x14ac:dyDescent="0.25">
      <c r="A26" s="70" t="s">
        <v>825</v>
      </c>
      <c r="B26" s="71" t="s">
        <v>83</v>
      </c>
      <c r="C26" s="71" t="s">
        <v>99</v>
      </c>
      <c r="D26" s="71" t="s">
        <v>754</v>
      </c>
      <c r="E26" s="71" t="s">
        <v>99</v>
      </c>
      <c r="F26" s="71" t="s">
        <v>188</v>
      </c>
      <c r="G26" s="71" t="s">
        <v>224</v>
      </c>
      <c r="H26" s="71" t="s">
        <v>225</v>
      </c>
      <c r="I26" s="71"/>
      <c r="J26" s="194">
        <v>276000</v>
      </c>
      <c r="K26" s="194">
        <v>276000</v>
      </c>
      <c r="L26" s="194">
        <v>0</v>
      </c>
      <c r="M26" s="194">
        <v>276000</v>
      </c>
      <c r="N26" s="194">
        <v>276000</v>
      </c>
      <c r="O26" s="194">
        <v>0</v>
      </c>
      <c r="P26" s="72">
        <v>100</v>
      </c>
    </row>
    <row r="27" spans="1:16" ht="78.75" x14ac:dyDescent="0.25">
      <c r="A27" s="70" t="s">
        <v>226</v>
      </c>
      <c r="B27" s="71" t="s">
        <v>83</v>
      </c>
      <c r="C27" s="71" t="s">
        <v>99</v>
      </c>
      <c r="D27" s="71" t="s">
        <v>754</v>
      </c>
      <c r="E27" s="71" t="s">
        <v>99</v>
      </c>
      <c r="F27" s="71" t="s">
        <v>188</v>
      </c>
      <c r="G27" s="71" t="s">
        <v>224</v>
      </c>
      <c r="H27" s="71" t="s">
        <v>225</v>
      </c>
      <c r="I27" s="71" t="s">
        <v>134</v>
      </c>
      <c r="J27" s="194">
        <v>276000</v>
      </c>
      <c r="K27" s="194">
        <v>276000</v>
      </c>
      <c r="L27" s="194">
        <v>0</v>
      </c>
      <c r="M27" s="194">
        <v>276000</v>
      </c>
      <c r="N27" s="194">
        <v>276000</v>
      </c>
      <c r="O27" s="194">
        <v>0</v>
      </c>
      <c r="P27" s="72">
        <v>100</v>
      </c>
    </row>
    <row r="28" spans="1:16" ht="31.5" x14ac:dyDescent="0.25">
      <c r="A28" s="70" t="s">
        <v>227</v>
      </c>
      <c r="B28" s="71" t="s">
        <v>83</v>
      </c>
      <c r="C28" s="71" t="s">
        <v>99</v>
      </c>
      <c r="D28" s="71" t="s">
        <v>754</v>
      </c>
      <c r="E28" s="71" t="s">
        <v>99</v>
      </c>
      <c r="F28" s="71" t="s">
        <v>188</v>
      </c>
      <c r="G28" s="71" t="s">
        <v>224</v>
      </c>
      <c r="H28" s="71" t="s">
        <v>225</v>
      </c>
      <c r="I28" s="71" t="s">
        <v>23</v>
      </c>
      <c r="J28" s="194">
        <v>276000</v>
      </c>
      <c r="K28" s="194">
        <v>276000</v>
      </c>
      <c r="L28" s="194">
        <v>0</v>
      </c>
      <c r="M28" s="194">
        <v>276000</v>
      </c>
      <c r="N28" s="194">
        <v>276000</v>
      </c>
      <c r="O28" s="194">
        <v>0</v>
      </c>
      <c r="P28" s="72">
        <v>100</v>
      </c>
    </row>
    <row r="29" spans="1:16" ht="47.25" x14ac:dyDescent="0.25">
      <c r="A29" s="70" t="s">
        <v>1039</v>
      </c>
      <c r="B29" s="71" t="s">
        <v>83</v>
      </c>
      <c r="C29" s="71" t="s">
        <v>99</v>
      </c>
      <c r="D29" s="71" t="s">
        <v>417</v>
      </c>
      <c r="E29" s="71"/>
      <c r="F29" s="71"/>
      <c r="G29" s="71"/>
      <c r="H29" s="71"/>
      <c r="I29" s="71"/>
      <c r="J29" s="194">
        <v>33679760.299999997</v>
      </c>
      <c r="K29" s="194">
        <v>32861995.530000001</v>
      </c>
      <c r="L29" s="194">
        <v>817764.77</v>
      </c>
      <c r="M29" s="194">
        <v>33675697.579999998</v>
      </c>
      <c r="N29" s="194">
        <v>32857932.809999999</v>
      </c>
      <c r="O29" s="194">
        <v>817764.77</v>
      </c>
      <c r="P29" s="72">
        <v>99.987937206310818</v>
      </c>
    </row>
    <row r="30" spans="1:16" ht="47.25" x14ac:dyDescent="0.25">
      <c r="A30" s="70" t="s">
        <v>921</v>
      </c>
      <c r="B30" s="71" t="s">
        <v>83</v>
      </c>
      <c r="C30" s="71" t="s">
        <v>99</v>
      </c>
      <c r="D30" s="71" t="s">
        <v>417</v>
      </c>
      <c r="E30" s="71" t="s">
        <v>99</v>
      </c>
      <c r="F30" s="71"/>
      <c r="G30" s="71"/>
      <c r="H30" s="71"/>
      <c r="I30" s="71"/>
      <c r="J30" s="194">
        <v>33679760.299999997</v>
      </c>
      <c r="K30" s="194">
        <v>32861995.530000001</v>
      </c>
      <c r="L30" s="194">
        <v>817764.77</v>
      </c>
      <c r="M30" s="194">
        <v>33675697.579999998</v>
      </c>
      <c r="N30" s="194">
        <v>32857932.809999999</v>
      </c>
      <c r="O30" s="194">
        <v>817764.77</v>
      </c>
      <c r="P30" s="72">
        <v>99.987937206310818</v>
      </c>
    </row>
    <row r="31" spans="1:16" ht="31.5" x14ac:dyDescent="0.25">
      <c r="A31" s="70" t="s">
        <v>222</v>
      </c>
      <c r="B31" s="71" t="s">
        <v>83</v>
      </c>
      <c r="C31" s="71" t="s">
        <v>99</v>
      </c>
      <c r="D31" s="71" t="s">
        <v>417</v>
      </c>
      <c r="E31" s="71" t="s">
        <v>99</v>
      </c>
      <c r="F31" s="71" t="s">
        <v>188</v>
      </c>
      <c r="G31" s="71"/>
      <c r="H31" s="71"/>
      <c r="I31" s="71"/>
      <c r="J31" s="194">
        <v>33679760.299999997</v>
      </c>
      <c r="K31" s="194">
        <v>32861995.530000001</v>
      </c>
      <c r="L31" s="194">
        <v>817764.77</v>
      </c>
      <c r="M31" s="194">
        <v>33675697.579999998</v>
      </c>
      <c r="N31" s="194">
        <v>32857932.809999999</v>
      </c>
      <c r="O31" s="194">
        <v>817764.77</v>
      </c>
      <c r="P31" s="72">
        <v>99.987937206310818</v>
      </c>
    </row>
    <row r="32" spans="1:16" x14ac:dyDescent="0.25">
      <c r="A32" s="70" t="s">
        <v>223</v>
      </c>
      <c r="B32" s="71" t="s">
        <v>83</v>
      </c>
      <c r="C32" s="71" t="s">
        <v>99</v>
      </c>
      <c r="D32" s="71" t="s">
        <v>417</v>
      </c>
      <c r="E32" s="71" t="s">
        <v>99</v>
      </c>
      <c r="F32" s="71" t="s">
        <v>188</v>
      </c>
      <c r="G32" s="71" t="s">
        <v>224</v>
      </c>
      <c r="H32" s="71"/>
      <c r="I32" s="71"/>
      <c r="J32" s="194">
        <v>33679760.299999997</v>
      </c>
      <c r="K32" s="194">
        <v>32861995.530000001</v>
      </c>
      <c r="L32" s="194">
        <v>817764.77</v>
      </c>
      <c r="M32" s="194">
        <v>33675697.579999998</v>
      </c>
      <c r="N32" s="194">
        <v>32857932.809999999</v>
      </c>
      <c r="O32" s="194">
        <v>817764.77</v>
      </c>
      <c r="P32" s="72">
        <v>99.987937206310818</v>
      </c>
    </row>
    <row r="33" spans="1:16" ht="47.25" x14ac:dyDescent="0.25">
      <c r="A33" s="70" t="s">
        <v>825</v>
      </c>
      <c r="B33" s="71" t="s">
        <v>83</v>
      </c>
      <c r="C33" s="71" t="s">
        <v>99</v>
      </c>
      <c r="D33" s="71" t="s">
        <v>417</v>
      </c>
      <c r="E33" s="71" t="s">
        <v>99</v>
      </c>
      <c r="F33" s="71" t="s">
        <v>188</v>
      </c>
      <c r="G33" s="71" t="s">
        <v>224</v>
      </c>
      <c r="H33" s="71" t="s">
        <v>225</v>
      </c>
      <c r="I33" s="71"/>
      <c r="J33" s="194">
        <v>32861995.530000001</v>
      </c>
      <c r="K33" s="194">
        <v>32861995.530000001</v>
      </c>
      <c r="L33" s="194">
        <v>0</v>
      </c>
      <c r="M33" s="194">
        <v>32857932.809999999</v>
      </c>
      <c r="N33" s="194">
        <v>32857932.809999999</v>
      </c>
      <c r="O33" s="194">
        <v>0</v>
      </c>
      <c r="P33" s="72">
        <v>99.987637025888176</v>
      </c>
    </row>
    <row r="34" spans="1:16" ht="78.75" x14ac:dyDescent="0.25">
      <c r="A34" s="70" t="s">
        <v>226</v>
      </c>
      <c r="B34" s="71" t="s">
        <v>83</v>
      </c>
      <c r="C34" s="71" t="s">
        <v>99</v>
      </c>
      <c r="D34" s="71" t="s">
        <v>417</v>
      </c>
      <c r="E34" s="71" t="s">
        <v>99</v>
      </c>
      <c r="F34" s="71" t="s">
        <v>188</v>
      </c>
      <c r="G34" s="71" t="s">
        <v>224</v>
      </c>
      <c r="H34" s="71" t="s">
        <v>225</v>
      </c>
      <c r="I34" s="71" t="s">
        <v>134</v>
      </c>
      <c r="J34" s="194">
        <v>32583148.010000002</v>
      </c>
      <c r="K34" s="194">
        <v>32583148.010000002</v>
      </c>
      <c r="L34" s="194">
        <v>0</v>
      </c>
      <c r="M34" s="194">
        <v>32579085.289999999</v>
      </c>
      <c r="N34" s="194">
        <v>32579085.289999999</v>
      </c>
      <c r="O34" s="194">
        <v>0</v>
      </c>
      <c r="P34" s="72">
        <v>99.987531223199326</v>
      </c>
    </row>
    <row r="35" spans="1:16" ht="31.5" x14ac:dyDescent="0.25">
      <c r="A35" s="70" t="s">
        <v>227</v>
      </c>
      <c r="B35" s="71" t="s">
        <v>83</v>
      </c>
      <c r="C35" s="71" t="s">
        <v>99</v>
      </c>
      <c r="D35" s="71" t="s">
        <v>417</v>
      </c>
      <c r="E35" s="71" t="s">
        <v>99</v>
      </c>
      <c r="F35" s="71" t="s">
        <v>188</v>
      </c>
      <c r="G35" s="71" t="s">
        <v>224</v>
      </c>
      <c r="H35" s="71" t="s">
        <v>225</v>
      </c>
      <c r="I35" s="71" t="s">
        <v>23</v>
      </c>
      <c r="J35" s="194">
        <v>32583148.010000002</v>
      </c>
      <c r="K35" s="194">
        <v>32583148.010000002</v>
      </c>
      <c r="L35" s="194">
        <v>0</v>
      </c>
      <c r="M35" s="194">
        <v>32579085.289999999</v>
      </c>
      <c r="N35" s="194">
        <v>32579085.289999999</v>
      </c>
      <c r="O35" s="194">
        <v>0</v>
      </c>
      <c r="P35" s="72">
        <v>99.987531223199326</v>
      </c>
    </row>
    <row r="36" spans="1:16" ht="31.5" x14ac:dyDescent="0.25">
      <c r="A36" s="70" t="s">
        <v>228</v>
      </c>
      <c r="B36" s="71" t="s">
        <v>83</v>
      </c>
      <c r="C36" s="71" t="s">
        <v>99</v>
      </c>
      <c r="D36" s="71" t="s">
        <v>417</v>
      </c>
      <c r="E36" s="71" t="s">
        <v>99</v>
      </c>
      <c r="F36" s="71" t="s">
        <v>188</v>
      </c>
      <c r="G36" s="71" t="s">
        <v>224</v>
      </c>
      <c r="H36" s="71" t="s">
        <v>225</v>
      </c>
      <c r="I36" s="71" t="s">
        <v>768</v>
      </c>
      <c r="J36" s="194">
        <v>278847.52</v>
      </c>
      <c r="K36" s="194">
        <v>278847.52</v>
      </c>
      <c r="L36" s="194">
        <v>0</v>
      </c>
      <c r="M36" s="194">
        <v>278847.52</v>
      </c>
      <c r="N36" s="194">
        <v>278847.52</v>
      </c>
      <c r="O36" s="194">
        <v>0</v>
      </c>
      <c r="P36" s="72">
        <v>100</v>
      </c>
    </row>
    <row r="37" spans="1:16" ht="31.5" x14ac:dyDescent="0.25">
      <c r="A37" s="70" t="s">
        <v>229</v>
      </c>
      <c r="B37" s="71" t="s">
        <v>83</v>
      </c>
      <c r="C37" s="71" t="s">
        <v>99</v>
      </c>
      <c r="D37" s="71" t="s">
        <v>417</v>
      </c>
      <c r="E37" s="71" t="s">
        <v>99</v>
      </c>
      <c r="F37" s="71" t="s">
        <v>188</v>
      </c>
      <c r="G37" s="71" t="s">
        <v>224</v>
      </c>
      <c r="H37" s="71" t="s">
        <v>225</v>
      </c>
      <c r="I37" s="71" t="s">
        <v>230</v>
      </c>
      <c r="J37" s="194">
        <v>278847.52</v>
      </c>
      <c r="K37" s="194">
        <v>278847.52</v>
      </c>
      <c r="L37" s="194">
        <v>0</v>
      </c>
      <c r="M37" s="194">
        <v>278847.52</v>
      </c>
      <c r="N37" s="194">
        <v>278847.52</v>
      </c>
      <c r="O37" s="194">
        <v>0</v>
      </c>
      <c r="P37" s="72">
        <v>100</v>
      </c>
    </row>
    <row r="38" spans="1:16" ht="31.5" x14ac:dyDescent="0.25">
      <c r="A38" s="70" t="s">
        <v>1044</v>
      </c>
      <c r="B38" s="71" t="s">
        <v>83</v>
      </c>
      <c r="C38" s="71" t="s">
        <v>99</v>
      </c>
      <c r="D38" s="71" t="s">
        <v>417</v>
      </c>
      <c r="E38" s="71" t="s">
        <v>99</v>
      </c>
      <c r="F38" s="71" t="s">
        <v>188</v>
      </c>
      <c r="G38" s="71" t="s">
        <v>224</v>
      </c>
      <c r="H38" s="71" t="s">
        <v>1045</v>
      </c>
      <c r="I38" s="71"/>
      <c r="J38" s="194">
        <v>817764.77</v>
      </c>
      <c r="K38" s="194">
        <v>0</v>
      </c>
      <c r="L38" s="194">
        <v>817764.77</v>
      </c>
      <c r="M38" s="194">
        <v>817764.77</v>
      </c>
      <c r="N38" s="194">
        <v>0</v>
      </c>
      <c r="O38" s="194">
        <v>817764.77</v>
      </c>
      <c r="P38" s="72">
        <v>100</v>
      </c>
    </row>
    <row r="39" spans="1:16" ht="78.75" x14ac:dyDescent="0.25">
      <c r="A39" s="70" t="s">
        <v>226</v>
      </c>
      <c r="B39" s="71" t="s">
        <v>83</v>
      </c>
      <c r="C39" s="71" t="s">
        <v>99</v>
      </c>
      <c r="D39" s="71" t="s">
        <v>417</v>
      </c>
      <c r="E39" s="71" t="s">
        <v>99</v>
      </c>
      <c r="F39" s="71" t="s">
        <v>188</v>
      </c>
      <c r="G39" s="71" t="s">
        <v>224</v>
      </c>
      <c r="H39" s="71" t="s">
        <v>1045</v>
      </c>
      <c r="I39" s="71" t="s">
        <v>134</v>
      </c>
      <c r="J39" s="194">
        <v>817764.77</v>
      </c>
      <c r="K39" s="194">
        <v>0</v>
      </c>
      <c r="L39" s="194">
        <v>817764.77</v>
      </c>
      <c r="M39" s="194">
        <v>817764.77</v>
      </c>
      <c r="N39" s="194">
        <v>0</v>
      </c>
      <c r="O39" s="194">
        <v>817764.77</v>
      </c>
      <c r="P39" s="72">
        <v>100</v>
      </c>
    </row>
    <row r="40" spans="1:16" ht="31.5" x14ac:dyDescent="0.25">
      <c r="A40" s="70" t="s">
        <v>227</v>
      </c>
      <c r="B40" s="71" t="s">
        <v>83</v>
      </c>
      <c r="C40" s="71" t="s">
        <v>99</v>
      </c>
      <c r="D40" s="71" t="s">
        <v>417</v>
      </c>
      <c r="E40" s="71" t="s">
        <v>99</v>
      </c>
      <c r="F40" s="71" t="s">
        <v>188</v>
      </c>
      <c r="G40" s="71" t="s">
        <v>224</v>
      </c>
      <c r="H40" s="71" t="s">
        <v>1045</v>
      </c>
      <c r="I40" s="71" t="s">
        <v>23</v>
      </c>
      <c r="J40" s="194">
        <v>817764.77</v>
      </c>
      <c r="K40" s="194">
        <v>0</v>
      </c>
      <c r="L40" s="194">
        <v>817764.77</v>
      </c>
      <c r="M40" s="194">
        <v>817764.77</v>
      </c>
      <c r="N40" s="194">
        <v>0</v>
      </c>
      <c r="O40" s="194">
        <v>817764.77</v>
      </c>
      <c r="P40" s="72">
        <v>100</v>
      </c>
    </row>
    <row r="41" spans="1:16" x14ac:dyDescent="0.25">
      <c r="A41" s="70" t="s">
        <v>428</v>
      </c>
      <c r="B41" s="71" t="s">
        <v>83</v>
      </c>
      <c r="C41" s="71" t="s">
        <v>99</v>
      </c>
      <c r="D41" s="71" t="s">
        <v>2</v>
      </c>
      <c r="E41" s="71"/>
      <c r="F41" s="71"/>
      <c r="G41" s="71"/>
      <c r="H41" s="71"/>
      <c r="I41" s="71"/>
      <c r="J41" s="194">
        <v>352.82</v>
      </c>
      <c r="K41" s="194">
        <v>0</v>
      </c>
      <c r="L41" s="194">
        <v>352.82</v>
      </c>
      <c r="M41" s="194">
        <v>0</v>
      </c>
      <c r="N41" s="194">
        <v>0</v>
      </c>
      <c r="O41" s="194">
        <v>0</v>
      </c>
      <c r="P41" s="72">
        <v>0</v>
      </c>
    </row>
    <row r="42" spans="1:16" ht="47.25" x14ac:dyDescent="0.25">
      <c r="A42" s="70" t="s">
        <v>921</v>
      </c>
      <c r="B42" s="71" t="s">
        <v>83</v>
      </c>
      <c r="C42" s="71" t="s">
        <v>99</v>
      </c>
      <c r="D42" s="71" t="s">
        <v>2</v>
      </c>
      <c r="E42" s="71" t="s">
        <v>99</v>
      </c>
      <c r="F42" s="71"/>
      <c r="G42" s="71"/>
      <c r="H42" s="71"/>
      <c r="I42" s="71"/>
      <c r="J42" s="194">
        <v>352.82</v>
      </c>
      <c r="K42" s="194">
        <v>0</v>
      </c>
      <c r="L42" s="194">
        <v>352.82</v>
      </c>
      <c r="M42" s="194">
        <v>0</v>
      </c>
      <c r="N42" s="194">
        <v>0</v>
      </c>
      <c r="O42" s="194">
        <v>0</v>
      </c>
      <c r="P42" s="72">
        <v>0</v>
      </c>
    </row>
    <row r="43" spans="1:16" ht="31.5" x14ac:dyDescent="0.25">
      <c r="A43" s="70" t="s">
        <v>222</v>
      </c>
      <c r="B43" s="71" t="s">
        <v>83</v>
      </c>
      <c r="C43" s="71" t="s">
        <v>99</v>
      </c>
      <c r="D43" s="71" t="s">
        <v>2</v>
      </c>
      <c r="E43" s="71" t="s">
        <v>99</v>
      </c>
      <c r="F43" s="71" t="s">
        <v>188</v>
      </c>
      <c r="G43" s="71"/>
      <c r="H43" s="71"/>
      <c r="I43" s="71"/>
      <c r="J43" s="194">
        <v>352.82</v>
      </c>
      <c r="K43" s="194">
        <v>0</v>
      </c>
      <c r="L43" s="194">
        <v>352.82</v>
      </c>
      <c r="M43" s="194">
        <v>0</v>
      </c>
      <c r="N43" s="194">
        <v>0</v>
      </c>
      <c r="O43" s="194">
        <v>0</v>
      </c>
      <c r="P43" s="72">
        <v>0</v>
      </c>
    </row>
    <row r="44" spans="1:16" ht="47.25" x14ac:dyDescent="0.25">
      <c r="A44" s="70" t="s">
        <v>922</v>
      </c>
      <c r="B44" s="71" t="s">
        <v>83</v>
      </c>
      <c r="C44" s="71" t="s">
        <v>99</v>
      </c>
      <c r="D44" s="71" t="s">
        <v>2</v>
      </c>
      <c r="E44" s="71" t="s">
        <v>99</v>
      </c>
      <c r="F44" s="71" t="s">
        <v>188</v>
      </c>
      <c r="G44" s="71" t="s">
        <v>99</v>
      </c>
      <c r="H44" s="71"/>
      <c r="I44" s="71"/>
      <c r="J44" s="194">
        <v>352.82</v>
      </c>
      <c r="K44" s="194">
        <v>0</v>
      </c>
      <c r="L44" s="194">
        <v>352.82</v>
      </c>
      <c r="M44" s="194">
        <v>0</v>
      </c>
      <c r="N44" s="194">
        <v>0</v>
      </c>
      <c r="O44" s="194">
        <v>0</v>
      </c>
      <c r="P44" s="72">
        <v>0</v>
      </c>
    </row>
    <row r="45" spans="1:16" ht="63" x14ac:dyDescent="0.25">
      <c r="A45" s="70" t="s">
        <v>414</v>
      </c>
      <c r="B45" s="71" t="s">
        <v>83</v>
      </c>
      <c r="C45" s="71" t="s">
        <v>99</v>
      </c>
      <c r="D45" s="71" t="s">
        <v>2</v>
      </c>
      <c r="E45" s="71" t="s">
        <v>99</v>
      </c>
      <c r="F45" s="71" t="s">
        <v>188</v>
      </c>
      <c r="G45" s="71" t="s">
        <v>99</v>
      </c>
      <c r="H45" s="71" t="s">
        <v>415</v>
      </c>
      <c r="I45" s="71"/>
      <c r="J45" s="194">
        <v>352.82</v>
      </c>
      <c r="K45" s="194">
        <v>0</v>
      </c>
      <c r="L45" s="194">
        <v>352.82</v>
      </c>
      <c r="M45" s="194">
        <v>0</v>
      </c>
      <c r="N45" s="194">
        <v>0</v>
      </c>
      <c r="O45" s="194">
        <v>0</v>
      </c>
      <c r="P45" s="72">
        <v>0</v>
      </c>
    </row>
    <row r="46" spans="1:16" ht="31.5" x14ac:dyDescent="0.25">
      <c r="A46" s="70" t="s">
        <v>228</v>
      </c>
      <c r="B46" s="71" t="s">
        <v>83</v>
      </c>
      <c r="C46" s="71" t="s">
        <v>99</v>
      </c>
      <c r="D46" s="71" t="s">
        <v>2</v>
      </c>
      <c r="E46" s="71" t="s">
        <v>99</v>
      </c>
      <c r="F46" s="71" t="s">
        <v>188</v>
      </c>
      <c r="G46" s="71" t="s">
        <v>99</v>
      </c>
      <c r="H46" s="71" t="s">
        <v>415</v>
      </c>
      <c r="I46" s="71" t="s">
        <v>768</v>
      </c>
      <c r="J46" s="194">
        <v>352.82</v>
      </c>
      <c r="K46" s="194">
        <v>0</v>
      </c>
      <c r="L46" s="194">
        <v>352.82</v>
      </c>
      <c r="M46" s="194">
        <v>0</v>
      </c>
      <c r="N46" s="194">
        <v>0</v>
      </c>
      <c r="O46" s="194">
        <v>0</v>
      </c>
      <c r="P46" s="72">
        <v>0</v>
      </c>
    </row>
    <row r="47" spans="1:16" ht="31.5" x14ac:dyDescent="0.25">
      <c r="A47" s="70" t="s">
        <v>229</v>
      </c>
      <c r="B47" s="71" t="s">
        <v>83</v>
      </c>
      <c r="C47" s="71" t="s">
        <v>99</v>
      </c>
      <c r="D47" s="71" t="s">
        <v>2</v>
      </c>
      <c r="E47" s="71" t="s">
        <v>99</v>
      </c>
      <c r="F47" s="71" t="s">
        <v>188</v>
      </c>
      <c r="G47" s="71" t="s">
        <v>99</v>
      </c>
      <c r="H47" s="71" t="s">
        <v>415</v>
      </c>
      <c r="I47" s="71" t="s">
        <v>230</v>
      </c>
      <c r="J47" s="194">
        <v>352.82</v>
      </c>
      <c r="K47" s="194">
        <v>0</v>
      </c>
      <c r="L47" s="194">
        <v>352.82</v>
      </c>
      <c r="M47" s="194">
        <v>0</v>
      </c>
      <c r="N47" s="194">
        <v>0</v>
      </c>
      <c r="O47" s="194">
        <v>0</v>
      </c>
      <c r="P47" s="72">
        <v>0</v>
      </c>
    </row>
    <row r="48" spans="1:16" x14ac:dyDescent="0.25">
      <c r="A48" s="70" t="s">
        <v>201</v>
      </c>
      <c r="B48" s="71" t="s">
        <v>83</v>
      </c>
      <c r="C48" s="71" t="s">
        <v>99</v>
      </c>
      <c r="D48" s="71" t="s">
        <v>13</v>
      </c>
      <c r="E48" s="71"/>
      <c r="F48" s="71"/>
      <c r="G48" s="71"/>
      <c r="H48" s="71"/>
      <c r="I48" s="71"/>
      <c r="J48" s="194">
        <v>45286672.920000002</v>
      </c>
      <c r="K48" s="194">
        <v>41290166.509999998</v>
      </c>
      <c r="L48" s="194">
        <v>436595</v>
      </c>
      <c r="M48" s="194">
        <v>45041529.18</v>
      </c>
      <c r="N48" s="194">
        <v>41045022.770000003</v>
      </c>
      <c r="O48" s="194">
        <v>436595</v>
      </c>
      <c r="P48" s="72">
        <v>99.458684588216371</v>
      </c>
    </row>
    <row r="49" spans="1:16" ht="47.25" x14ac:dyDescent="0.25">
      <c r="A49" s="70" t="s">
        <v>921</v>
      </c>
      <c r="B49" s="71" t="s">
        <v>83</v>
      </c>
      <c r="C49" s="71" t="s">
        <v>99</v>
      </c>
      <c r="D49" s="71" t="s">
        <v>13</v>
      </c>
      <c r="E49" s="71" t="s">
        <v>99</v>
      </c>
      <c r="F49" s="71"/>
      <c r="G49" s="71"/>
      <c r="H49" s="71"/>
      <c r="I49" s="71"/>
      <c r="J49" s="194">
        <v>43784718.829999998</v>
      </c>
      <c r="K49" s="194">
        <v>40063362.780000001</v>
      </c>
      <c r="L49" s="194">
        <v>436595</v>
      </c>
      <c r="M49" s="194">
        <v>43539575.090000004</v>
      </c>
      <c r="N49" s="194">
        <v>39818219.039999999</v>
      </c>
      <c r="O49" s="194">
        <v>436595</v>
      </c>
      <c r="P49" s="72">
        <v>99.440115760588071</v>
      </c>
    </row>
    <row r="50" spans="1:16" ht="31.5" x14ac:dyDescent="0.25">
      <c r="A50" s="70" t="s">
        <v>826</v>
      </c>
      <c r="B50" s="71" t="s">
        <v>83</v>
      </c>
      <c r="C50" s="71" t="s">
        <v>99</v>
      </c>
      <c r="D50" s="71" t="s">
        <v>13</v>
      </c>
      <c r="E50" s="71" t="s">
        <v>99</v>
      </c>
      <c r="F50" s="71" t="s">
        <v>186</v>
      </c>
      <c r="G50" s="71"/>
      <c r="H50" s="71"/>
      <c r="I50" s="71"/>
      <c r="J50" s="194">
        <v>129500</v>
      </c>
      <c r="K50" s="194">
        <v>129500</v>
      </c>
      <c r="L50" s="194">
        <v>0</v>
      </c>
      <c r="M50" s="194">
        <v>129500</v>
      </c>
      <c r="N50" s="194">
        <v>129500</v>
      </c>
      <c r="O50" s="194">
        <v>0</v>
      </c>
      <c r="P50" s="72">
        <v>100</v>
      </c>
    </row>
    <row r="51" spans="1:16" ht="63" x14ac:dyDescent="0.25">
      <c r="A51" s="70" t="s">
        <v>842</v>
      </c>
      <c r="B51" s="71" t="s">
        <v>83</v>
      </c>
      <c r="C51" s="71" t="s">
        <v>99</v>
      </c>
      <c r="D51" s="71" t="s">
        <v>13</v>
      </c>
      <c r="E51" s="71" t="s">
        <v>99</v>
      </c>
      <c r="F51" s="71" t="s">
        <v>186</v>
      </c>
      <c r="G51" s="71" t="s">
        <v>190</v>
      </c>
      <c r="H51" s="71"/>
      <c r="I51" s="71"/>
      <c r="J51" s="194">
        <v>105000</v>
      </c>
      <c r="K51" s="194">
        <v>105000</v>
      </c>
      <c r="L51" s="194">
        <v>0</v>
      </c>
      <c r="M51" s="194">
        <v>105000</v>
      </c>
      <c r="N51" s="194">
        <v>105000</v>
      </c>
      <c r="O51" s="194">
        <v>0</v>
      </c>
      <c r="P51" s="72">
        <v>100</v>
      </c>
    </row>
    <row r="52" spans="1:16" ht="31.5" x14ac:dyDescent="0.25">
      <c r="A52" s="70" t="s">
        <v>814</v>
      </c>
      <c r="B52" s="71" t="s">
        <v>83</v>
      </c>
      <c r="C52" s="71" t="s">
        <v>99</v>
      </c>
      <c r="D52" s="71" t="s">
        <v>13</v>
      </c>
      <c r="E52" s="71" t="s">
        <v>99</v>
      </c>
      <c r="F52" s="71" t="s">
        <v>186</v>
      </c>
      <c r="G52" s="71" t="s">
        <v>190</v>
      </c>
      <c r="H52" s="71" t="s">
        <v>234</v>
      </c>
      <c r="I52" s="71"/>
      <c r="J52" s="194">
        <v>105000</v>
      </c>
      <c r="K52" s="194">
        <v>105000</v>
      </c>
      <c r="L52" s="194">
        <v>0</v>
      </c>
      <c r="M52" s="194">
        <v>105000</v>
      </c>
      <c r="N52" s="194">
        <v>105000</v>
      </c>
      <c r="O52" s="194">
        <v>0</v>
      </c>
      <c r="P52" s="72">
        <v>100</v>
      </c>
    </row>
    <row r="53" spans="1:16" ht="31.5" x14ac:dyDescent="0.25">
      <c r="A53" s="70" t="s">
        <v>228</v>
      </c>
      <c r="B53" s="71" t="s">
        <v>83</v>
      </c>
      <c r="C53" s="71" t="s">
        <v>99</v>
      </c>
      <c r="D53" s="71" t="s">
        <v>13</v>
      </c>
      <c r="E53" s="71" t="s">
        <v>99</v>
      </c>
      <c r="F53" s="71" t="s">
        <v>186</v>
      </c>
      <c r="G53" s="71" t="s">
        <v>190</v>
      </c>
      <c r="H53" s="71" t="s">
        <v>234</v>
      </c>
      <c r="I53" s="71" t="s">
        <v>768</v>
      </c>
      <c r="J53" s="194">
        <v>105000</v>
      </c>
      <c r="K53" s="194">
        <v>105000</v>
      </c>
      <c r="L53" s="194">
        <v>0</v>
      </c>
      <c r="M53" s="194">
        <v>105000</v>
      </c>
      <c r="N53" s="194">
        <v>105000</v>
      </c>
      <c r="O53" s="194">
        <v>0</v>
      </c>
      <c r="P53" s="72">
        <v>100</v>
      </c>
    </row>
    <row r="54" spans="1:16" ht="31.5" x14ac:dyDescent="0.25">
      <c r="A54" s="70" t="s">
        <v>229</v>
      </c>
      <c r="B54" s="71" t="s">
        <v>83</v>
      </c>
      <c r="C54" s="71" t="s">
        <v>99</v>
      </c>
      <c r="D54" s="71" t="s">
        <v>13</v>
      </c>
      <c r="E54" s="71" t="s">
        <v>99</v>
      </c>
      <c r="F54" s="71" t="s">
        <v>186</v>
      </c>
      <c r="G54" s="71" t="s">
        <v>190</v>
      </c>
      <c r="H54" s="71" t="s">
        <v>234</v>
      </c>
      <c r="I54" s="71" t="s">
        <v>230</v>
      </c>
      <c r="J54" s="194">
        <v>105000</v>
      </c>
      <c r="K54" s="194">
        <v>105000</v>
      </c>
      <c r="L54" s="194">
        <v>0</v>
      </c>
      <c r="M54" s="194">
        <v>105000</v>
      </c>
      <c r="N54" s="194">
        <v>105000</v>
      </c>
      <c r="O54" s="194">
        <v>0</v>
      </c>
      <c r="P54" s="72">
        <v>100</v>
      </c>
    </row>
    <row r="55" spans="1:16" ht="47.25" x14ac:dyDescent="0.25">
      <c r="A55" s="70" t="s">
        <v>827</v>
      </c>
      <c r="B55" s="71" t="s">
        <v>83</v>
      </c>
      <c r="C55" s="71" t="s">
        <v>99</v>
      </c>
      <c r="D55" s="71" t="s">
        <v>13</v>
      </c>
      <c r="E55" s="71" t="s">
        <v>99</v>
      </c>
      <c r="F55" s="71" t="s">
        <v>186</v>
      </c>
      <c r="G55" s="71" t="s">
        <v>13</v>
      </c>
      <c r="H55" s="71"/>
      <c r="I55" s="71"/>
      <c r="J55" s="194">
        <v>24500</v>
      </c>
      <c r="K55" s="194">
        <v>24500</v>
      </c>
      <c r="L55" s="194">
        <v>0</v>
      </c>
      <c r="M55" s="194">
        <v>24500</v>
      </c>
      <c r="N55" s="194">
        <v>24500</v>
      </c>
      <c r="O55" s="194">
        <v>0</v>
      </c>
      <c r="P55" s="72">
        <v>100</v>
      </c>
    </row>
    <row r="56" spans="1:16" ht="47.25" x14ac:dyDescent="0.25">
      <c r="A56" s="70" t="s">
        <v>816</v>
      </c>
      <c r="B56" s="71" t="s">
        <v>83</v>
      </c>
      <c r="C56" s="71" t="s">
        <v>99</v>
      </c>
      <c r="D56" s="71" t="s">
        <v>13</v>
      </c>
      <c r="E56" s="71" t="s">
        <v>99</v>
      </c>
      <c r="F56" s="71" t="s">
        <v>186</v>
      </c>
      <c r="G56" s="71" t="s">
        <v>13</v>
      </c>
      <c r="H56" s="71" t="s">
        <v>234</v>
      </c>
      <c r="I56" s="71"/>
      <c r="J56" s="194">
        <v>24500</v>
      </c>
      <c r="K56" s="194">
        <v>24500</v>
      </c>
      <c r="L56" s="194">
        <v>0</v>
      </c>
      <c r="M56" s="194">
        <v>24500</v>
      </c>
      <c r="N56" s="194">
        <v>24500</v>
      </c>
      <c r="O56" s="194">
        <v>0</v>
      </c>
      <c r="P56" s="72">
        <v>100</v>
      </c>
    </row>
    <row r="57" spans="1:16" ht="31.5" x14ac:dyDescent="0.25">
      <c r="A57" s="70" t="s">
        <v>228</v>
      </c>
      <c r="B57" s="71" t="s">
        <v>83</v>
      </c>
      <c r="C57" s="71" t="s">
        <v>99</v>
      </c>
      <c r="D57" s="71" t="s">
        <v>13</v>
      </c>
      <c r="E57" s="71" t="s">
        <v>99</v>
      </c>
      <c r="F57" s="71" t="s">
        <v>186</v>
      </c>
      <c r="G57" s="71" t="s">
        <v>13</v>
      </c>
      <c r="H57" s="71" t="s">
        <v>234</v>
      </c>
      <c r="I57" s="71" t="s">
        <v>768</v>
      </c>
      <c r="J57" s="194">
        <v>24500</v>
      </c>
      <c r="K57" s="194">
        <v>24500</v>
      </c>
      <c r="L57" s="194">
        <v>0</v>
      </c>
      <c r="M57" s="194">
        <v>24500</v>
      </c>
      <c r="N57" s="194">
        <v>24500</v>
      </c>
      <c r="O57" s="194">
        <v>0</v>
      </c>
      <c r="P57" s="72">
        <v>100</v>
      </c>
    </row>
    <row r="58" spans="1:16" ht="31.5" x14ac:dyDescent="0.25">
      <c r="A58" s="70" t="s">
        <v>229</v>
      </c>
      <c r="B58" s="71" t="s">
        <v>83</v>
      </c>
      <c r="C58" s="71" t="s">
        <v>99</v>
      </c>
      <c r="D58" s="71" t="s">
        <v>13</v>
      </c>
      <c r="E58" s="71" t="s">
        <v>99</v>
      </c>
      <c r="F58" s="71" t="s">
        <v>186</v>
      </c>
      <c r="G58" s="71" t="s">
        <v>13</v>
      </c>
      <c r="H58" s="71" t="s">
        <v>234</v>
      </c>
      <c r="I58" s="71" t="s">
        <v>230</v>
      </c>
      <c r="J58" s="194">
        <v>24500</v>
      </c>
      <c r="K58" s="194">
        <v>24500</v>
      </c>
      <c r="L58" s="194">
        <v>0</v>
      </c>
      <c r="M58" s="194">
        <v>24500</v>
      </c>
      <c r="N58" s="194">
        <v>24500</v>
      </c>
      <c r="O58" s="194">
        <v>0</v>
      </c>
      <c r="P58" s="72">
        <v>100</v>
      </c>
    </row>
    <row r="59" spans="1:16" ht="31.5" x14ac:dyDescent="0.25">
      <c r="A59" s="70" t="s">
        <v>222</v>
      </c>
      <c r="B59" s="71" t="s">
        <v>83</v>
      </c>
      <c r="C59" s="71" t="s">
        <v>99</v>
      </c>
      <c r="D59" s="71" t="s">
        <v>13</v>
      </c>
      <c r="E59" s="71" t="s">
        <v>99</v>
      </c>
      <c r="F59" s="71" t="s">
        <v>188</v>
      </c>
      <c r="G59" s="71"/>
      <c r="H59" s="71"/>
      <c r="I59" s="71"/>
      <c r="J59" s="194">
        <v>43655218.829999998</v>
      </c>
      <c r="K59" s="194">
        <v>39933862.780000001</v>
      </c>
      <c r="L59" s="194">
        <v>436595</v>
      </c>
      <c r="M59" s="194">
        <v>43410075.090000004</v>
      </c>
      <c r="N59" s="194">
        <v>39688719.039999999</v>
      </c>
      <c r="O59" s="194">
        <v>436595</v>
      </c>
      <c r="P59" s="72">
        <v>99.438454905117709</v>
      </c>
    </row>
    <row r="60" spans="1:16" ht="47.25" x14ac:dyDescent="0.25">
      <c r="A60" s="70" t="s">
        <v>922</v>
      </c>
      <c r="B60" s="71" t="s">
        <v>83</v>
      </c>
      <c r="C60" s="71" t="s">
        <v>99</v>
      </c>
      <c r="D60" s="71" t="s">
        <v>13</v>
      </c>
      <c r="E60" s="71" t="s">
        <v>99</v>
      </c>
      <c r="F60" s="71" t="s">
        <v>188</v>
      </c>
      <c r="G60" s="71" t="s">
        <v>99</v>
      </c>
      <c r="H60" s="71"/>
      <c r="I60" s="71"/>
      <c r="J60" s="194">
        <v>43655218.829999998</v>
      </c>
      <c r="K60" s="194">
        <v>39933862.780000001</v>
      </c>
      <c r="L60" s="194">
        <v>436595</v>
      </c>
      <c r="M60" s="194">
        <v>43410075.090000004</v>
      </c>
      <c r="N60" s="194">
        <v>39688719.039999999</v>
      </c>
      <c r="O60" s="194">
        <v>436595</v>
      </c>
      <c r="P60" s="72">
        <v>99.438454905117709</v>
      </c>
    </row>
    <row r="61" spans="1:16" ht="63" x14ac:dyDescent="0.25">
      <c r="A61" s="70" t="s">
        <v>923</v>
      </c>
      <c r="B61" s="71" t="s">
        <v>83</v>
      </c>
      <c r="C61" s="71" t="s">
        <v>99</v>
      </c>
      <c r="D61" s="71" t="s">
        <v>13</v>
      </c>
      <c r="E61" s="71" t="s">
        <v>99</v>
      </c>
      <c r="F61" s="71" t="s">
        <v>188</v>
      </c>
      <c r="G61" s="71" t="s">
        <v>99</v>
      </c>
      <c r="H61" s="71" t="s">
        <v>235</v>
      </c>
      <c r="I61" s="71"/>
      <c r="J61" s="194">
        <v>2440798.5499999998</v>
      </c>
      <c r="K61" s="194">
        <v>873206.57</v>
      </c>
      <c r="L61" s="194">
        <v>0</v>
      </c>
      <c r="M61" s="194">
        <v>2440798.5499999998</v>
      </c>
      <c r="N61" s="194">
        <v>873206.57</v>
      </c>
      <c r="O61" s="194">
        <v>0</v>
      </c>
      <c r="P61" s="72">
        <v>100</v>
      </c>
    </row>
    <row r="62" spans="1:16" ht="31.5" x14ac:dyDescent="0.25">
      <c r="A62" s="70" t="s">
        <v>228</v>
      </c>
      <c r="B62" s="71" t="s">
        <v>83</v>
      </c>
      <c r="C62" s="71" t="s">
        <v>99</v>
      </c>
      <c r="D62" s="71" t="s">
        <v>13</v>
      </c>
      <c r="E62" s="71" t="s">
        <v>99</v>
      </c>
      <c r="F62" s="71" t="s">
        <v>188</v>
      </c>
      <c r="G62" s="71" t="s">
        <v>99</v>
      </c>
      <c r="H62" s="71" t="s">
        <v>235</v>
      </c>
      <c r="I62" s="71" t="s">
        <v>768</v>
      </c>
      <c r="J62" s="194">
        <v>1833026.74</v>
      </c>
      <c r="K62" s="194">
        <v>469500.18</v>
      </c>
      <c r="L62" s="194">
        <v>0</v>
      </c>
      <c r="M62" s="194">
        <v>1833026.74</v>
      </c>
      <c r="N62" s="194">
        <v>469500.18</v>
      </c>
      <c r="O62" s="194">
        <v>0</v>
      </c>
      <c r="P62" s="72">
        <v>100</v>
      </c>
    </row>
    <row r="63" spans="1:16" ht="31.5" x14ac:dyDescent="0.25">
      <c r="A63" s="70" t="s">
        <v>229</v>
      </c>
      <c r="B63" s="71" t="s">
        <v>83</v>
      </c>
      <c r="C63" s="71" t="s">
        <v>99</v>
      </c>
      <c r="D63" s="71" t="s">
        <v>13</v>
      </c>
      <c r="E63" s="71" t="s">
        <v>99</v>
      </c>
      <c r="F63" s="71" t="s">
        <v>188</v>
      </c>
      <c r="G63" s="71" t="s">
        <v>99</v>
      </c>
      <c r="H63" s="71" t="s">
        <v>235</v>
      </c>
      <c r="I63" s="71" t="s">
        <v>230</v>
      </c>
      <c r="J63" s="194">
        <v>1833026.74</v>
      </c>
      <c r="K63" s="194">
        <v>469500.18</v>
      </c>
      <c r="L63" s="194">
        <v>0</v>
      </c>
      <c r="M63" s="194">
        <v>1833026.74</v>
      </c>
      <c r="N63" s="194">
        <v>469500.18</v>
      </c>
      <c r="O63" s="194">
        <v>0</v>
      </c>
      <c r="P63" s="72">
        <v>100</v>
      </c>
    </row>
    <row r="64" spans="1:16" ht="31.5" x14ac:dyDescent="0.25">
      <c r="A64" s="70" t="s">
        <v>253</v>
      </c>
      <c r="B64" s="71" t="s">
        <v>83</v>
      </c>
      <c r="C64" s="71" t="s">
        <v>99</v>
      </c>
      <c r="D64" s="71" t="s">
        <v>13</v>
      </c>
      <c r="E64" s="71" t="s">
        <v>99</v>
      </c>
      <c r="F64" s="71" t="s">
        <v>188</v>
      </c>
      <c r="G64" s="71" t="s">
        <v>99</v>
      </c>
      <c r="H64" s="71" t="s">
        <v>235</v>
      </c>
      <c r="I64" s="71" t="s">
        <v>841</v>
      </c>
      <c r="J64" s="194">
        <v>283298.93</v>
      </c>
      <c r="K64" s="194">
        <v>283298.93</v>
      </c>
      <c r="L64" s="194">
        <v>0</v>
      </c>
      <c r="M64" s="194">
        <v>283298.93</v>
      </c>
      <c r="N64" s="194">
        <v>283298.93</v>
      </c>
      <c r="O64" s="194">
        <v>0</v>
      </c>
      <c r="P64" s="72">
        <v>100</v>
      </c>
    </row>
    <row r="65" spans="1:16" x14ac:dyDescent="0.25">
      <c r="A65" s="70" t="s">
        <v>412</v>
      </c>
      <c r="B65" s="71" t="s">
        <v>83</v>
      </c>
      <c r="C65" s="71" t="s">
        <v>99</v>
      </c>
      <c r="D65" s="71" t="s">
        <v>13</v>
      </c>
      <c r="E65" s="71" t="s">
        <v>99</v>
      </c>
      <c r="F65" s="71" t="s">
        <v>188</v>
      </c>
      <c r="G65" s="71" t="s">
        <v>99</v>
      </c>
      <c r="H65" s="71" t="s">
        <v>235</v>
      </c>
      <c r="I65" s="71" t="s">
        <v>92</v>
      </c>
      <c r="J65" s="194">
        <v>283298.93</v>
      </c>
      <c r="K65" s="194">
        <v>283298.93</v>
      </c>
      <c r="L65" s="194">
        <v>0</v>
      </c>
      <c r="M65" s="194">
        <v>283298.93</v>
      </c>
      <c r="N65" s="194">
        <v>283298.93</v>
      </c>
      <c r="O65" s="194">
        <v>0</v>
      </c>
      <c r="P65" s="72">
        <v>100</v>
      </c>
    </row>
    <row r="66" spans="1:16" x14ac:dyDescent="0.25">
      <c r="A66" s="70" t="s">
        <v>231</v>
      </c>
      <c r="B66" s="71" t="s">
        <v>83</v>
      </c>
      <c r="C66" s="71" t="s">
        <v>99</v>
      </c>
      <c r="D66" s="71" t="s">
        <v>13</v>
      </c>
      <c r="E66" s="71" t="s">
        <v>99</v>
      </c>
      <c r="F66" s="71" t="s">
        <v>188</v>
      </c>
      <c r="G66" s="71" t="s">
        <v>99</v>
      </c>
      <c r="H66" s="71" t="s">
        <v>235</v>
      </c>
      <c r="I66" s="71" t="s">
        <v>828</v>
      </c>
      <c r="J66" s="194">
        <v>324472.88</v>
      </c>
      <c r="K66" s="194">
        <v>120407.46</v>
      </c>
      <c r="L66" s="194">
        <v>0</v>
      </c>
      <c r="M66" s="194">
        <v>324472.88</v>
      </c>
      <c r="N66" s="194">
        <v>120407.46</v>
      </c>
      <c r="O66" s="194">
        <v>0</v>
      </c>
      <c r="P66" s="72">
        <v>100</v>
      </c>
    </row>
    <row r="67" spans="1:16" x14ac:dyDescent="0.25">
      <c r="A67" s="70" t="s">
        <v>237</v>
      </c>
      <c r="B67" s="71" t="s">
        <v>83</v>
      </c>
      <c r="C67" s="71" t="s">
        <v>99</v>
      </c>
      <c r="D67" s="71" t="s">
        <v>13</v>
      </c>
      <c r="E67" s="71" t="s">
        <v>99</v>
      </c>
      <c r="F67" s="71" t="s">
        <v>188</v>
      </c>
      <c r="G67" s="71" t="s">
        <v>99</v>
      </c>
      <c r="H67" s="71" t="s">
        <v>235</v>
      </c>
      <c r="I67" s="71" t="s">
        <v>238</v>
      </c>
      <c r="J67" s="194">
        <v>204401.89</v>
      </c>
      <c r="K67" s="194">
        <v>336.47</v>
      </c>
      <c r="L67" s="194">
        <v>0</v>
      </c>
      <c r="M67" s="194">
        <v>204401.89</v>
      </c>
      <c r="N67" s="194">
        <v>336.47</v>
      </c>
      <c r="O67" s="194">
        <v>0</v>
      </c>
      <c r="P67" s="72">
        <v>100</v>
      </c>
    </row>
    <row r="68" spans="1:16" x14ac:dyDescent="0.25">
      <c r="A68" s="70" t="s">
        <v>232</v>
      </c>
      <c r="B68" s="71" t="s">
        <v>83</v>
      </c>
      <c r="C68" s="71" t="s">
        <v>99</v>
      </c>
      <c r="D68" s="71" t="s">
        <v>13</v>
      </c>
      <c r="E68" s="71" t="s">
        <v>99</v>
      </c>
      <c r="F68" s="71" t="s">
        <v>188</v>
      </c>
      <c r="G68" s="71" t="s">
        <v>99</v>
      </c>
      <c r="H68" s="71" t="s">
        <v>235</v>
      </c>
      <c r="I68" s="71" t="s">
        <v>233</v>
      </c>
      <c r="J68" s="194">
        <v>120070.99</v>
      </c>
      <c r="K68" s="194">
        <v>120070.99</v>
      </c>
      <c r="L68" s="194">
        <v>0</v>
      </c>
      <c r="M68" s="194">
        <v>120070.99</v>
      </c>
      <c r="N68" s="194">
        <v>120070.99</v>
      </c>
      <c r="O68" s="194">
        <v>0</v>
      </c>
      <c r="P68" s="72">
        <v>100</v>
      </c>
    </row>
    <row r="69" spans="1:16" x14ac:dyDescent="0.25">
      <c r="A69" s="70" t="s">
        <v>830</v>
      </c>
      <c r="B69" s="71" t="s">
        <v>83</v>
      </c>
      <c r="C69" s="71" t="s">
        <v>99</v>
      </c>
      <c r="D69" s="71" t="s">
        <v>13</v>
      </c>
      <c r="E69" s="71" t="s">
        <v>99</v>
      </c>
      <c r="F69" s="71" t="s">
        <v>188</v>
      </c>
      <c r="G69" s="71" t="s">
        <v>99</v>
      </c>
      <c r="H69" s="71" t="s">
        <v>236</v>
      </c>
      <c r="I69" s="71"/>
      <c r="J69" s="194">
        <v>39359539.280000001</v>
      </c>
      <c r="K69" s="194">
        <v>37642370.210000001</v>
      </c>
      <c r="L69" s="194">
        <v>0</v>
      </c>
      <c r="M69" s="194">
        <v>39132539.539999999</v>
      </c>
      <c r="N69" s="194">
        <v>37415370.469999999</v>
      </c>
      <c r="O69" s="194">
        <v>0</v>
      </c>
      <c r="P69" s="72">
        <v>99.423266267460235</v>
      </c>
    </row>
    <row r="70" spans="1:16" ht="78.75" x14ac:dyDescent="0.25">
      <c r="A70" s="70" t="s">
        <v>226</v>
      </c>
      <c r="B70" s="71" t="s">
        <v>83</v>
      </c>
      <c r="C70" s="71" t="s">
        <v>99</v>
      </c>
      <c r="D70" s="71" t="s">
        <v>13</v>
      </c>
      <c r="E70" s="71" t="s">
        <v>99</v>
      </c>
      <c r="F70" s="71" t="s">
        <v>188</v>
      </c>
      <c r="G70" s="71" t="s">
        <v>99</v>
      </c>
      <c r="H70" s="71" t="s">
        <v>236</v>
      </c>
      <c r="I70" s="71" t="s">
        <v>134</v>
      </c>
      <c r="J70" s="194">
        <v>27843006.120000001</v>
      </c>
      <c r="K70" s="194">
        <v>27843006.120000001</v>
      </c>
      <c r="L70" s="194">
        <v>0</v>
      </c>
      <c r="M70" s="194">
        <v>27843006.120000001</v>
      </c>
      <c r="N70" s="194">
        <v>27843006.120000001</v>
      </c>
      <c r="O70" s="194">
        <v>0</v>
      </c>
      <c r="P70" s="72">
        <v>100</v>
      </c>
    </row>
    <row r="71" spans="1:16" x14ac:dyDescent="0.25">
      <c r="A71" s="70" t="s">
        <v>419</v>
      </c>
      <c r="B71" s="71" t="s">
        <v>83</v>
      </c>
      <c r="C71" s="71" t="s">
        <v>99</v>
      </c>
      <c r="D71" s="71" t="s">
        <v>13</v>
      </c>
      <c r="E71" s="71" t="s">
        <v>99</v>
      </c>
      <c r="F71" s="71" t="s">
        <v>188</v>
      </c>
      <c r="G71" s="71" t="s">
        <v>99</v>
      </c>
      <c r="H71" s="71" t="s">
        <v>236</v>
      </c>
      <c r="I71" s="71" t="s">
        <v>98</v>
      </c>
      <c r="J71" s="194">
        <v>27843006.120000001</v>
      </c>
      <c r="K71" s="194">
        <v>27843006.120000001</v>
      </c>
      <c r="L71" s="194">
        <v>0</v>
      </c>
      <c r="M71" s="194">
        <v>27843006.120000001</v>
      </c>
      <c r="N71" s="194">
        <v>27843006.120000001</v>
      </c>
      <c r="O71" s="194">
        <v>0</v>
      </c>
      <c r="P71" s="72">
        <v>100</v>
      </c>
    </row>
    <row r="72" spans="1:16" ht="31.5" x14ac:dyDescent="0.25">
      <c r="A72" s="70" t="s">
        <v>228</v>
      </c>
      <c r="B72" s="71" t="s">
        <v>83</v>
      </c>
      <c r="C72" s="71" t="s">
        <v>99</v>
      </c>
      <c r="D72" s="71" t="s">
        <v>13</v>
      </c>
      <c r="E72" s="71" t="s">
        <v>99</v>
      </c>
      <c r="F72" s="71" t="s">
        <v>188</v>
      </c>
      <c r="G72" s="71" t="s">
        <v>99</v>
      </c>
      <c r="H72" s="71" t="s">
        <v>236</v>
      </c>
      <c r="I72" s="71" t="s">
        <v>768</v>
      </c>
      <c r="J72" s="194">
        <v>11348968.16</v>
      </c>
      <c r="K72" s="194">
        <v>9631799.0899999999</v>
      </c>
      <c r="L72" s="194">
        <v>0</v>
      </c>
      <c r="M72" s="194">
        <v>11121968.42</v>
      </c>
      <c r="N72" s="194">
        <v>9404799.3499999996</v>
      </c>
      <c r="O72" s="194">
        <v>0</v>
      </c>
      <c r="P72" s="72">
        <v>97.999820452399604</v>
      </c>
    </row>
    <row r="73" spans="1:16" ht="31.5" x14ac:dyDescent="0.25">
      <c r="A73" s="70" t="s">
        <v>229</v>
      </c>
      <c r="B73" s="71" t="s">
        <v>83</v>
      </c>
      <c r="C73" s="71" t="s">
        <v>99</v>
      </c>
      <c r="D73" s="71" t="s">
        <v>13</v>
      </c>
      <c r="E73" s="71" t="s">
        <v>99</v>
      </c>
      <c r="F73" s="71" t="s">
        <v>188</v>
      </c>
      <c r="G73" s="71" t="s">
        <v>99</v>
      </c>
      <c r="H73" s="71" t="s">
        <v>236</v>
      </c>
      <c r="I73" s="71" t="s">
        <v>230</v>
      </c>
      <c r="J73" s="194">
        <v>11348968.16</v>
      </c>
      <c r="K73" s="194">
        <v>9631799.0899999999</v>
      </c>
      <c r="L73" s="194">
        <v>0</v>
      </c>
      <c r="M73" s="194">
        <v>11121968.42</v>
      </c>
      <c r="N73" s="194">
        <v>9404799.3499999996</v>
      </c>
      <c r="O73" s="194">
        <v>0</v>
      </c>
      <c r="P73" s="72">
        <v>97.999820452399604</v>
      </c>
    </row>
    <row r="74" spans="1:16" x14ac:dyDescent="0.25">
      <c r="A74" s="70" t="s">
        <v>231</v>
      </c>
      <c r="B74" s="71" t="s">
        <v>83</v>
      </c>
      <c r="C74" s="71" t="s">
        <v>99</v>
      </c>
      <c r="D74" s="71" t="s">
        <v>13</v>
      </c>
      <c r="E74" s="71" t="s">
        <v>99</v>
      </c>
      <c r="F74" s="71" t="s">
        <v>188</v>
      </c>
      <c r="G74" s="71" t="s">
        <v>99</v>
      </c>
      <c r="H74" s="71" t="s">
        <v>236</v>
      </c>
      <c r="I74" s="71" t="s">
        <v>828</v>
      </c>
      <c r="J74" s="194">
        <v>167565</v>
      </c>
      <c r="K74" s="194">
        <v>167565</v>
      </c>
      <c r="L74" s="194">
        <v>0</v>
      </c>
      <c r="M74" s="194">
        <v>167565</v>
      </c>
      <c r="N74" s="194">
        <v>167565</v>
      </c>
      <c r="O74" s="194">
        <v>0</v>
      </c>
      <c r="P74" s="72">
        <v>100</v>
      </c>
    </row>
    <row r="75" spans="1:16" x14ac:dyDescent="0.25">
      <c r="A75" s="70" t="s">
        <v>232</v>
      </c>
      <c r="B75" s="71" t="s">
        <v>83</v>
      </c>
      <c r="C75" s="71" t="s">
        <v>99</v>
      </c>
      <c r="D75" s="71" t="s">
        <v>13</v>
      </c>
      <c r="E75" s="71" t="s">
        <v>99</v>
      </c>
      <c r="F75" s="71" t="s">
        <v>188</v>
      </c>
      <c r="G75" s="71" t="s">
        <v>99</v>
      </c>
      <c r="H75" s="71" t="s">
        <v>236</v>
      </c>
      <c r="I75" s="71" t="s">
        <v>233</v>
      </c>
      <c r="J75" s="194">
        <v>167565</v>
      </c>
      <c r="K75" s="194">
        <v>167565</v>
      </c>
      <c r="L75" s="194">
        <v>0</v>
      </c>
      <c r="M75" s="194">
        <v>167565</v>
      </c>
      <c r="N75" s="194">
        <v>167565</v>
      </c>
      <c r="O75" s="194">
        <v>0</v>
      </c>
      <c r="P75" s="72">
        <v>100</v>
      </c>
    </row>
    <row r="76" spans="1:16" ht="31.5" x14ac:dyDescent="0.25">
      <c r="A76" s="70" t="s">
        <v>239</v>
      </c>
      <c r="B76" s="71" t="s">
        <v>83</v>
      </c>
      <c r="C76" s="71" t="s">
        <v>99</v>
      </c>
      <c r="D76" s="71" t="s">
        <v>13</v>
      </c>
      <c r="E76" s="71" t="s">
        <v>99</v>
      </c>
      <c r="F76" s="71" t="s">
        <v>188</v>
      </c>
      <c r="G76" s="71" t="s">
        <v>99</v>
      </c>
      <c r="H76" s="71" t="s">
        <v>234</v>
      </c>
      <c r="I76" s="71"/>
      <c r="J76" s="194">
        <v>1418286</v>
      </c>
      <c r="K76" s="194">
        <v>1418286</v>
      </c>
      <c r="L76" s="194">
        <v>0</v>
      </c>
      <c r="M76" s="194">
        <v>1400142</v>
      </c>
      <c r="N76" s="194">
        <v>1400142</v>
      </c>
      <c r="O76" s="194">
        <v>0</v>
      </c>
      <c r="P76" s="72">
        <v>98.720709363273699</v>
      </c>
    </row>
    <row r="77" spans="1:16" ht="31.5" x14ac:dyDescent="0.25">
      <c r="A77" s="70" t="s">
        <v>228</v>
      </c>
      <c r="B77" s="71" t="s">
        <v>83</v>
      </c>
      <c r="C77" s="71" t="s">
        <v>99</v>
      </c>
      <c r="D77" s="71" t="s">
        <v>13</v>
      </c>
      <c r="E77" s="71" t="s">
        <v>99</v>
      </c>
      <c r="F77" s="71" t="s">
        <v>188</v>
      </c>
      <c r="G77" s="71" t="s">
        <v>99</v>
      </c>
      <c r="H77" s="71" t="s">
        <v>234</v>
      </c>
      <c r="I77" s="71" t="s">
        <v>768</v>
      </c>
      <c r="J77" s="194">
        <v>665286</v>
      </c>
      <c r="K77" s="194">
        <v>665286</v>
      </c>
      <c r="L77" s="194">
        <v>0</v>
      </c>
      <c r="M77" s="194">
        <v>647142</v>
      </c>
      <c r="N77" s="194">
        <v>647142</v>
      </c>
      <c r="O77" s="194">
        <v>0</v>
      </c>
      <c r="P77" s="72">
        <v>97.272751869120953</v>
      </c>
    </row>
    <row r="78" spans="1:16" ht="31.5" x14ac:dyDescent="0.25">
      <c r="A78" s="70" t="s">
        <v>229</v>
      </c>
      <c r="B78" s="71" t="s">
        <v>83</v>
      </c>
      <c r="C78" s="71" t="s">
        <v>99</v>
      </c>
      <c r="D78" s="71" t="s">
        <v>13</v>
      </c>
      <c r="E78" s="71" t="s">
        <v>99</v>
      </c>
      <c r="F78" s="71" t="s">
        <v>188</v>
      </c>
      <c r="G78" s="71" t="s">
        <v>99</v>
      </c>
      <c r="H78" s="71" t="s">
        <v>234</v>
      </c>
      <c r="I78" s="71" t="s">
        <v>230</v>
      </c>
      <c r="J78" s="194">
        <v>665286</v>
      </c>
      <c r="K78" s="194">
        <v>665286</v>
      </c>
      <c r="L78" s="194">
        <v>0</v>
      </c>
      <c r="M78" s="194">
        <v>647142</v>
      </c>
      <c r="N78" s="194">
        <v>647142</v>
      </c>
      <c r="O78" s="194">
        <v>0</v>
      </c>
      <c r="P78" s="72">
        <v>97.272751869120953</v>
      </c>
    </row>
    <row r="79" spans="1:16" x14ac:dyDescent="0.25">
      <c r="A79" s="70" t="s">
        <v>231</v>
      </c>
      <c r="B79" s="71" t="s">
        <v>83</v>
      </c>
      <c r="C79" s="71" t="s">
        <v>99</v>
      </c>
      <c r="D79" s="71" t="s">
        <v>13</v>
      </c>
      <c r="E79" s="71" t="s">
        <v>99</v>
      </c>
      <c r="F79" s="71" t="s">
        <v>188</v>
      </c>
      <c r="G79" s="71" t="s">
        <v>99</v>
      </c>
      <c r="H79" s="71" t="s">
        <v>234</v>
      </c>
      <c r="I79" s="71" t="s">
        <v>828</v>
      </c>
      <c r="J79" s="194">
        <v>753000</v>
      </c>
      <c r="K79" s="194">
        <v>753000</v>
      </c>
      <c r="L79" s="194">
        <v>0</v>
      </c>
      <c r="M79" s="194">
        <v>753000</v>
      </c>
      <c r="N79" s="194">
        <v>753000</v>
      </c>
      <c r="O79" s="194">
        <v>0</v>
      </c>
      <c r="P79" s="72">
        <v>100</v>
      </c>
    </row>
    <row r="80" spans="1:16" x14ac:dyDescent="0.25">
      <c r="A80" s="70" t="s">
        <v>237</v>
      </c>
      <c r="B80" s="71" t="s">
        <v>83</v>
      </c>
      <c r="C80" s="71" t="s">
        <v>99</v>
      </c>
      <c r="D80" s="71" t="s">
        <v>13</v>
      </c>
      <c r="E80" s="71" t="s">
        <v>99</v>
      </c>
      <c r="F80" s="71" t="s">
        <v>188</v>
      </c>
      <c r="G80" s="71" t="s">
        <v>99</v>
      </c>
      <c r="H80" s="71" t="s">
        <v>234</v>
      </c>
      <c r="I80" s="71" t="s">
        <v>238</v>
      </c>
      <c r="J80" s="194">
        <v>653000</v>
      </c>
      <c r="K80" s="194">
        <v>653000</v>
      </c>
      <c r="L80" s="194">
        <v>0</v>
      </c>
      <c r="M80" s="194">
        <v>653000</v>
      </c>
      <c r="N80" s="194">
        <v>653000</v>
      </c>
      <c r="O80" s="194">
        <v>0</v>
      </c>
      <c r="P80" s="72">
        <v>100</v>
      </c>
    </row>
    <row r="81" spans="1:16" x14ac:dyDescent="0.25">
      <c r="A81" s="70" t="s">
        <v>232</v>
      </c>
      <c r="B81" s="71" t="s">
        <v>83</v>
      </c>
      <c r="C81" s="71" t="s">
        <v>99</v>
      </c>
      <c r="D81" s="71" t="s">
        <v>13</v>
      </c>
      <c r="E81" s="71" t="s">
        <v>99</v>
      </c>
      <c r="F81" s="71" t="s">
        <v>188</v>
      </c>
      <c r="G81" s="71" t="s">
        <v>99</v>
      </c>
      <c r="H81" s="71" t="s">
        <v>234</v>
      </c>
      <c r="I81" s="71" t="s">
        <v>233</v>
      </c>
      <c r="J81" s="194">
        <v>100000</v>
      </c>
      <c r="K81" s="194">
        <v>100000</v>
      </c>
      <c r="L81" s="194">
        <v>0</v>
      </c>
      <c r="M81" s="194">
        <v>100000</v>
      </c>
      <c r="N81" s="194">
        <v>100000</v>
      </c>
      <c r="O81" s="194">
        <v>0</v>
      </c>
      <c r="P81" s="72">
        <v>100</v>
      </c>
    </row>
    <row r="82" spans="1:16" ht="31.5" x14ac:dyDescent="0.25">
      <c r="A82" s="70" t="s">
        <v>240</v>
      </c>
      <c r="B82" s="71" t="s">
        <v>83</v>
      </c>
      <c r="C82" s="71" t="s">
        <v>99</v>
      </c>
      <c r="D82" s="71" t="s">
        <v>13</v>
      </c>
      <c r="E82" s="71" t="s">
        <v>99</v>
      </c>
      <c r="F82" s="71" t="s">
        <v>188</v>
      </c>
      <c r="G82" s="71" t="s">
        <v>99</v>
      </c>
      <c r="H82" s="71" t="s">
        <v>241</v>
      </c>
      <c r="I82" s="71"/>
      <c r="J82" s="194">
        <v>100000</v>
      </c>
      <c r="K82" s="194">
        <v>0</v>
      </c>
      <c r="L82" s="194">
        <v>100000</v>
      </c>
      <c r="M82" s="194">
        <v>100000</v>
      </c>
      <c r="N82" s="194">
        <v>0</v>
      </c>
      <c r="O82" s="194">
        <v>100000</v>
      </c>
      <c r="P82" s="72">
        <v>100</v>
      </c>
    </row>
    <row r="83" spans="1:16" ht="78.75" x14ac:dyDescent="0.25">
      <c r="A83" s="70" t="s">
        <v>226</v>
      </c>
      <c r="B83" s="71" t="s">
        <v>83</v>
      </c>
      <c r="C83" s="71" t="s">
        <v>99</v>
      </c>
      <c r="D83" s="71" t="s">
        <v>13</v>
      </c>
      <c r="E83" s="71" t="s">
        <v>99</v>
      </c>
      <c r="F83" s="71" t="s">
        <v>188</v>
      </c>
      <c r="G83" s="71" t="s">
        <v>99</v>
      </c>
      <c r="H83" s="71" t="s">
        <v>241</v>
      </c>
      <c r="I83" s="71" t="s">
        <v>134</v>
      </c>
      <c r="J83" s="194">
        <v>100000</v>
      </c>
      <c r="K83" s="194">
        <v>0</v>
      </c>
      <c r="L83" s="194">
        <v>100000</v>
      </c>
      <c r="M83" s="194">
        <v>100000</v>
      </c>
      <c r="N83" s="194">
        <v>0</v>
      </c>
      <c r="O83" s="194">
        <v>100000</v>
      </c>
      <c r="P83" s="72">
        <v>100</v>
      </c>
    </row>
    <row r="84" spans="1:16" ht="31.5" x14ac:dyDescent="0.25">
      <c r="A84" s="70" t="s">
        <v>227</v>
      </c>
      <c r="B84" s="71" t="s">
        <v>83</v>
      </c>
      <c r="C84" s="71" t="s">
        <v>99</v>
      </c>
      <c r="D84" s="71" t="s">
        <v>13</v>
      </c>
      <c r="E84" s="71" t="s">
        <v>99</v>
      </c>
      <c r="F84" s="71" t="s">
        <v>188</v>
      </c>
      <c r="G84" s="71" t="s">
        <v>99</v>
      </c>
      <c r="H84" s="71" t="s">
        <v>241</v>
      </c>
      <c r="I84" s="71" t="s">
        <v>23</v>
      </c>
      <c r="J84" s="194">
        <v>100000</v>
      </c>
      <c r="K84" s="194">
        <v>0</v>
      </c>
      <c r="L84" s="194">
        <v>100000</v>
      </c>
      <c r="M84" s="194">
        <v>100000</v>
      </c>
      <c r="N84" s="194">
        <v>0</v>
      </c>
      <c r="O84" s="194">
        <v>100000</v>
      </c>
      <c r="P84" s="72">
        <v>100</v>
      </c>
    </row>
    <row r="85" spans="1:16" ht="47.25" x14ac:dyDescent="0.25">
      <c r="A85" s="70" t="s">
        <v>242</v>
      </c>
      <c r="B85" s="71" t="s">
        <v>83</v>
      </c>
      <c r="C85" s="71" t="s">
        <v>99</v>
      </c>
      <c r="D85" s="71" t="s">
        <v>13</v>
      </c>
      <c r="E85" s="71" t="s">
        <v>99</v>
      </c>
      <c r="F85" s="71" t="s">
        <v>188</v>
      </c>
      <c r="G85" s="71" t="s">
        <v>99</v>
      </c>
      <c r="H85" s="71" t="s">
        <v>243</v>
      </c>
      <c r="I85" s="71"/>
      <c r="J85" s="194">
        <v>336595</v>
      </c>
      <c r="K85" s="194">
        <v>0</v>
      </c>
      <c r="L85" s="194">
        <v>336595</v>
      </c>
      <c r="M85" s="194">
        <v>336595</v>
      </c>
      <c r="N85" s="194">
        <v>0</v>
      </c>
      <c r="O85" s="194">
        <v>336595</v>
      </c>
      <c r="P85" s="72">
        <v>100</v>
      </c>
    </row>
    <row r="86" spans="1:16" ht="78.75" x14ac:dyDescent="0.25">
      <c r="A86" s="70" t="s">
        <v>226</v>
      </c>
      <c r="B86" s="71" t="s">
        <v>83</v>
      </c>
      <c r="C86" s="71" t="s">
        <v>99</v>
      </c>
      <c r="D86" s="71" t="s">
        <v>13</v>
      </c>
      <c r="E86" s="71" t="s">
        <v>99</v>
      </c>
      <c r="F86" s="71" t="s">
        <v>188</v>
      </c>
      <c r="G86" s="71" t="s">
        <v>99</v>
      </c>
      <c r="H86" s="71" t="s">
        <v>243</v>
      </c>
      <c r="I86" s="71" t="s">
        <v>134</v>
      </c>
      <c r="J86" s="194">
        <v>336595</v>
      </c>
      <c r="K86" s="194">
        <v>0</v>
      </c>
      <c r="L86" s="194">
        <v>336595</v>
      </c>
      <c r="M86" s="194">
        <v>336595</v>
      </c>
      <c r="N86" s="194">
        <v>0</v>
      </c>
      <c r="O86" s="194">
        <v>336595</v>
      </c>
      <c r="P86" s="72">
        <v>100</v>
      </c>
    </row>
    <row r="87" spans="1:16" ht="31.5" x14ac:dyDescent="0.25">
      <c r="A87" s="70" t="s">
        <v>227</v>
      </c>
      <c r="B87" s="71" t="s">
        <v>83</v>
      </c>
      <c r="C87" s="71" t="s">
        <v>99</v>
      </c>
      <c r="D87" s="71" t="s">
        <v>13</v>
      </c>
      <c r="E87" s="71" t="s">
        <v>99</v>
      </c>
      <c r="F87" s="71" t="s">
        <v>188</v>
      </c>
      <c r="G87" s="71" t="s">
        <v>99</v>
      </c>
      <c r="H87" s="71" t="s">
        <v>243</v>
      </c>
      <c r="I87" s="71" t="s">
        <v>23</v>
      </c>
      <c r="J87" s="194">
        <v>336595</v>
      </c>
      <c r="K87" s="194">
        <v>0</v>
      </c>
      <c r="L87" s="194">
        <v>336595</v>
      </c>
      <c r="M87" s="194">
        <v>336595</v>
      </c>
      <c r="N87" s="194">
        <v>0</v>
      </c>
      <c r="O87" s="194">
        <v>336595</v>
      </c>
      <c r="P87" s="72">
        <v>100</v>
      </c>
    </row>
    <row r="88" spans="1:16" ht="47.25" x14ac:dyDescent="0.25">
      <c r="A88" s="70" t="s">
        <v>924</v>
      </c>
      <c r="B88" s="71" t="s">
        <v>83</v>
      </c>
      <c r="C88" s="71" t="s">
        <v>99</v>
      </c>
      <c r="D88" s="71" t="s">
        <v>13</v>
      </c>
      <c r="E88" s="71" t="s">
        <v>111</v>
      </c>
      <c r="F88" s="71"/>
      <c r="G88" s="71"/>
      <c r="H88" s="71"/>
      <c r="I88" s="71"/>
      <c r="J88" s="194">
        <v>1501954.09</v>
      </c>
      <c r="K88" s="194">
        <v>1226803.73</v>
      </c>
      <c r="L88" s="194">
        <v>0</v>
      </c>
      <c r="M88" s="194">
        <v>1501954.09</v>
      </c>
      <c r="N88" s="194">
        <v>1226803.73</v>
      </c>
      <c r="O88" s="194">
        <v>0</v>
      </c>
      <c r="P88" s="72">
        <v>100</v>
      </c>
    </row>
    <row r="89" spans="1:16" x14ac:dyDescent="0.25">
      <c r="A89" s="70" t="s">
        <v>262</v>
      </c>
      <c r="B89" s="71" t="s">
        <v>83</v>
      </c>
      <c r="C89" s="71" t="s">
        <v>99</v>
      </c>
      <c r="D89" s="71" t="s">
        <v>13</v>
      </c>
      <c r="E89" s="71" t="s">
        <v>111</v>
      </c>
      <c r="F89" s="71" t="s">
        <v>183</v>
      </c>
      <c r="G89" s="71"/>
      <c r="H89" s="71"/>
      <c r="I89" s="71"/>
      <c r="J89" s="194">
        <v>16512</v>
      </c>
      <c r="K89" s="194">
        <v>16512</v>
      </c>
      <c r="L89" s="194">
        <v>0</v>
      </c>
      <c r="M89" s="194">
        <v>16512</v>
      </c>
      <c r="N89" s="194">
        <v>16512</v>
      </c>
      <c r="O89" s="194">
        <v>0</v>
      </c>
      <c r="P89" s="72">
        <v>100</v>
      </c>
    </row>
    <row r="90" spans="1:16" ht="63" x14ac:dyDescent="0.25">
      <c r="A90" s="70" t="s">
        <v>322</v>
      </c>
      <c r="B90" s="71" t="s">
        <v>83</v>
      </c>
      <c r="C90" s="71" t="s">
        <v>99</v>
      </c>
      <c r="D90" s="71" t="s">
        <v>13</v>
      </c>
      <c r="E90" s="71" t="s">
        <v>111</v>
      </c>
      <c r="F90" s="71" t="s">
        <v>183</v>
      </c>
      <c r="G90" s="71" t="s">
        <v>323</v>
      </c>
      <c r="H90" s="71"/>
      <c r="I90" s="71"/>
      <c r="J90" s="194">
        <v>16512</v>
      </c>
      <c r="K90" s="194">
        <v>16512</v>
      </c>
      <c r="L90" s="194">
        <v>0</v>
      </c>
      <c r="M90" s="194">
        <v>16512</v>
      </c>
      <c r="N90" s="194">
        <v>16512</v>
      </c>
      <c r="O90" s="194">
        <v>0</v>
      </c>
      <c r="P90" s="72">
        <v>100</v>
      </c>
    </row>
    <row r="91" spans="1:16" ht="31.5" x14ac:dyDescent="0.25">
      <c r="A91" s="70" t="s">
        <v>324</v>
      </c>
      <c r="B91" s="71" t="s">
        <v>83</v>
      </c>
      <c r="C91" s="71" t="s">
        <v>99</v>
      </c>
      <c r="D91" s="71" t="s">
        <v>13</v>
      </c>
      <c r="E91" s="71" t="s">
        <v>111</v>
      </c>
      <c r="F91" s="71" t="s">
        <v>183</v>
      </c>
      <c r="G91" s="71" t="s">
        <v>323</v>
      </c>
      <c r="H91" s="71" t="s">
        <v>234</v>
      </c>
      <c r="I91" s="71"/>
      <c r="J91" s="194">
        <v>16512</v>
      </c>
      <c r="K91" s="194">
        <v>16512</v>
      </c>
      <c r="L91" s="194">
        <v>0</v>
      </c>
      <c r="M91" s="194">
        <v>16512</v>
      </c>
      <c r="N91" s="194">
        <v>16512</v>
      </c>
      <c r="O91" s="194">
        <v>0</v>
      </c>
      <c r="P91" s="72">
        <v>100</v>
      </c>
    </row>
    <row r="92" spans="1:16" ht="31.5" x14ac:dyDescent="0.25">
      <c r="A92" s="70" t="s">
        <v>228</v>
      </c>
      <c r="B92" s="71" t="s">
        <v>83</v>
      </c>
      <c r="C92" s="71" t="s">
        <v>99</v>
      </c>
      <c r="D92" s="71" t="s">
        <v>13</v>
      </c>
      <c r="E92" s="71" t="s">
        <v>111</v>
      </c>
      <c r="F92" s="71" t="s">
        <v>183</v>
      </c>
      <c r="G92" s="71" t="s">
        <v>323</v>
      </c>
      <c r="H92" s="71" t="s">
        <v>234</v>
      </c>
      <c r="I92" s="71" t="s">
        <v>768</v>
      </c>
      <c r="J92" s="194">
        <v>16512</v>
      </c>
      <c r="K92" s="194">
        <v>16512</v>
      </c>
      <c r="L92" s="194">
        <v>0</v>
      </c>
      <c r="M92" s="194">
        <v>16512</v>
      </c>
      <c r="N92" s="194">
        <v>16512</v>
      </c>
      <c r="O92" s="194">
        <v>0</v>
      </c>
      <c r="P92" s="72">
        <v>100</v>
      </c>
    </row>
    <row r="93" spans="1:16" ht="31.5" x14ac:dyDescent="0.25">
      <c r="A93" s="70" t="s">
        <v>229</v>
      </c>
      <c r="B93" s="71" t="s">
        <v>83</v>
      </c>
      <c r="C93" s="71" t="s">
        <v>99</v>
      </c>
      <c r="D93" s="71" t="s">
        <v>13</v>
      </c>
      <c r="E93" s="71" t="s">
        <v>111</v>
      </c>
      <c r="F93" s="71" t="s">
        <v>183</v>
      </c>
      <c r="G93" s="71" t="s">
        <v>323</v>
      </c>
      <c r="H93" s="71" t="s">
        <v>234</v>
      </c>
      <c r="I93" s="71" t="s">
        <v>230</v>
      </c>
      <c r="J93" s="194">
        <v>16512</v>
      </c>
      <c r="K93" s="194">
        <v>16512</v>
      </c>
      <c r="L93" s="194">
        <v>0</v>
      </c>
      <c r="M93" s="194">
        <v>16512</v>
      </c>
      <c r="N93" s="194">
        <v>16512</v>
      </c>
      <c r="O93" s="194">
        <v>0</v>
      </c>
      <c r="P93" s="72">
        <v>100</v>
      </c>
    </row>
    <row r="94" spans="1:16" ht="94.5" x14ac:dyDescent="0.25">
      <c r="A94" s="70" t="s">
        <v>592</v>
      </c>
      <c r="B94" s="71" t="s">
        <v>83</v>
      </c>
      <c r="C94" s="71" t="s">
        <v>99</v>
      </c>
      <c r="D94" s="71" t="s">
        <v>13</v>
      </c>
      <c r="E94" s="71" t="s">
        <v>111</v>
      </c>
      <c r="F94" s="71" t="s">
        <v>184</v>
      </c>
      <c r="G94" s="71"/>
      <c r="H94" s="71"/>
      <c r="I94" s="71"/>
      <c r="J94" s="194">
        <v>1387132.09</v>
      </c>
      <c r="K94" s="194">
        <v>1111981.73</v>
      </c>
      <c r="L94" s="194">
        <v>0</v>
      </c>
      <c r="M94" s="194">
        <v>1387132.09</v>
      </c>
      <c r="N94" s="194">
        <v>1111981.73</v>
      </c>
      <c r="O94" s="194">
        <v>0</v>
      </c>
      <c r="P94" s="72">
        <v>100</v>
      </c>
    </row>
    <row r="95" spans="1:16" ht="31.5" x14ac:dyDescent="0.25">
      <c r="A95" s="70" t="s">
        <v>831</v>
      </c>
      <c r="B95" s="71" t="s">
        <v>83</v>
      </c>
      <c r="C95" s="71" t="s">
        <v>99</v>
      </c>
      <c r="D95" s="71" t="s">
        <v>13</v>
      </c>
      <c r="E95" s="71" t="s">
        <v>111</v>
      </c>
      <c r="F95" s="71" t="s">
        <v>184</v>
      </c>
      <c r="G95" s="71" t="s">
        <v>192</v>
      </c>
      <c r="H95" s="71"/>
      <c r="I95" s="71"/>
      <c r="J95" s="194">
        <v>1328470.0900000001</v>
      </c>
      <c r="K95" s="194">
        <v>1053319.73</v>
      </c>
      <c r="L95" s="194">
        <v>0</v>
      </c>
      <c r="M95" s="194">
        <v>1328470.0900000001</v>
      </c>
      <c r="N95" s="194">
        <v>1053319.73</v>
      </c>
      <c r="O95" s="194">
        <v>0</v>
      </c>
      <c r="P95" s="72">
        <v>100</v>
      </c>
    </row>
    <row r="96" spans="1:16" ht="31.5" x14ac:dyDescent="0.25">
      <c r="A96" s="70" t="s">
        <v>832</v>
      </c>
      <c r="B96" s="71" t="s">
        <v>83</v>
      </c>
      <c r="C96" s="71" t="s">
        <v>99</v>
      </c>
      <c r="D96" s="71" t="s">
        <v>13</v>
      </c>
      <c r="E96" s="71" t="s">
        <v>111</v>
      </c>
      <c r="F96" s="71" t="s">
        <v>184</v>
      </c>
      <c r="G96" s="71" t="s">
        <v>192</v>
      </c>
      <c r="H96" s="71" t="s">
        <v>234</v>
      </c>
      <c r="I96" s="71"/>
      <c r="J96" s="194">
        <v>1328470.0900000001</v>
      </c>
      <c r="K96" s="194">
        <v>1053319.73</v>
      </c>
      <c r="L96" s="194">
        <v>0</v>
      </c>
      <c r="M96" s="194">
        <v>1328470.0900000001</v>
      </c>
      <c r="N96" s="194">
        <v>1053319.73</v>
      </c>
      <c r="O96" s="194">
        <v>0</v>
      </c>
      <c r="P96" s="72">
        <v>100</v>
      </c>
    </row>
    <row r="97" spans="1:16" ht="31.5" x14ac:dyDescent="0.25">
      <c r="A97" s="70" t="s">
        <v>228</v>
      </c>
      <c r="B97" s="71" t="s">
        <v>83</v>
      </c>
      <c r="C97" s="71" t="s">
        <v>99</v>
      </c>
      <c r="D97" s="71" t="s">
        <v>13</v>
      </c>
      <c r="E97" s="71" t="s">
        <v>111</v>
      </c>
      <c r="F97" s="71" t="s">
        <v>184</v>
      </c>
      <c r="G97" s="71" t="s">
        <v>192</v>
      </c>
      <c r="H97" s="71" t="s">
        <v>234</v>
      </c>
      <c r="I97" s="71" t="s">
        <v>768</v>
      </c>
      <c r="J97" s="194">
        <v>1308346.46</v>
      </c>
      <c r="K97" s="194">
        <v>1053319.73</v>
      </c>
      <c r="L97" s="194">
        <v>0</v>
      </c>
      <c r="M97" s="194">
        <v>1308346.46</v>
      </c>
      <c r="N97" s="194">
        <v>1053319.73</v>
      </c>
      <c r="O97" s="194">
        <v>0</v>
      </c>
      <c r="P97" s="72">
        <v>100</v>
      </c>
    </row>
    <row r="98" spans="1:16" ht="31.5" x14ac:dyDescent="0.25">
      <c r="A98" s="70" t="s">
        <v>229</v>
      </c>
      <c r="B98" s="71" t="s">
        <v>83</v>
      </c>
      <c r="C98" s="71" t="s">
        <v>99</v>
      </c>
      <c r="D98" s="71" t="s">
        <v>13</v>
      </c>
      <c r="E98" s="71" t="s">
        <v>111</v>
      </c>
      <c r="F98" s="71" t="s">
        <v>184</v>
      </c>
      <c r="G98" s="71" t="s">
        <v>192</v>
      </c>
      <c r="H98" s="71" t="s">
        <v>234</v>
      </c>
      <c r="I98" s="71" t="s">
        <v>230</v>
      </c>
      <c r="J98" s="194">
        <v>1308346.46</v>
      </c>
      <c r="K98" s="194">
        <v>1053319.73</v>
      </c>
      <c r="L98" s="194">
        <v>0</v>
      </c>
      <c r="M98" s="194">
        <v>1308346.46</v>
      </c>
      <c r="N98" s="194">
        <v>1053319.73</v>
      </c>
      <c r="O98" s="194">
        <v>0</v>
      </c>
      <c r="P98" s="72">
        <v>100</v>
      </c>
    </row>
    <row r="99" spans="1:16" x14ac:dyDescent="0.25">
      <c r="A99" s="70" t="s">
        <v>231</v>
      </c>
      <c r="B99" s="71" t="s">
        <v>83</v>
      </c>
      <c r="C99" s="71" t="s">
        <v>99</v>
      </c>
      <c r="D99" s="71" t="s">
        <v>13</v>
      </c>
      <c r="E99" s="71" t="s">
        <v>111</v>
      </c>
      <c r="F99" s="71" t="s">
        <v>184</v>
      </c>
      <c r="G99" s="71" t="s">
        <v>192</v>
      </c>
      <c r="H99" s="71" t="s">
        <v>234</v>
      </c>
      <c r="I99" s="71" t="s">
        <v>828</v>
      </c>
      <c r="J99" s="194">
        <v>20123.63</v>
      </c>
      <c r="K99" s="194">
        <v>0</v>
      </c>
      <c r="L99" s="194">
        <v>0</v>
      </c>
      <c r="M99" s="194">
        <v>20123.63</v>
      </c>
      <c r="N99" s="194">
        <v>0</v>
      </c>
      <c r="O99" s="194">
        <v>0</v>
      </c>
      <c r="P99" s="72">
        <v>100</v>
      </c>
    </row>
    <row r="100" spans="1:16" x14ac:dyDescent="0.25">
      <c r="A100" s="70" t="s">
        <v>237</v>
      </c>
      <c r="B100" s="71" t="s">
        <v>83</v>
      </c>
      <c r="C100" s="71" t="s">
        <v>99</v>
      </c>
      <c r="D100" s="71" t="s">
        <v>13</v>
      </c>
      <c r="E100" s="71" t="s">
        <v>111</v>
      </c>
      <c r="F100" s="71" t="s">
        <v>184</v>
      </c>
      <c r="G100" s="71" t="s">
        <v>192</v>
      </c>
      <c r="H100" s="71" t="s">
        <v>234</v>
      </c>
      <c r="I100" s="71" t="s">
        <v>238</v>
      </c>
      <c r="J100" s="194">
        <v>20123.63</v>
      </c>
      <c r="K100" s="194">
        <v>0</v>
      </c>
      <c r="L100" s="194">
        <v>0</v>
      </c>
      <c r="M100" s="194">
        <v>20123.63</v>
      </c>
      <c r="N100" s="194">
        <v>0</v>
      </c>
      <c r="O100" s="194">
        <v>0</v>
      </c>
      <c r="P100" s="72">
        <v>100</v>
      </c>
    </row>
    <row r="101" spans="1:16" ht="31.5" x14ac:dyDescent="0.25">
      <c r="A101" s="70" t="s">
        <v>426</v>
      </c>
      <c r="B101" s="71" t="s">
        <v>83</v>
      </c>
      <c r="C101" s="71" t="s">
        <v>99</v>
      </c>
      <c r="D101" s="71" t="s">
        <v>13</v>
      </c>
      <c r="E101" s="71" t="s">
        <v>111</v>
      </c>
      <c r="F101" s="71" t="s">
        <v>184</v>
      </c>
      <c r="G101" s="71" t="s">
        <v>193</v>
      </c>
      <c r="H101" s="71"/>
      <c r="I101" s="71"/>
      <c r="J101" s="194">
        <v>58662</v>
      </c>
      <c r="K101" s="194">
        <v>58662</v>
      </c>
      <c r="L101" s="194">
        <v>0</v>
      </c>
      <c r="M101" s="194">
        <v>58662</v>
      </c>
      <c r="N101" s="194">
        <v>58662</v>
      </c>
      <c r="O101" s="194">
        <v>0</v>
      </c>
      <c r="P101" s="72">
        <v>100</v>
      </c>
    </row>
    <row r="102" spans="1:16" ht="31.5" x14ac:dyDescent="0.25">
      <c r="A102" s="70" t="s">
        <v>427</v>
      </c>
      <c r="B102" s="71" t="s">
        <v>83</v>
      </c>
      <c r="C102" s="71" t="s">
        <v>99</v>
      </c>
      <c r="D102" s="71" t="s">
        <v>13</v>
      </c>
      <c r="E102" s="71" t="s">
        <v>111</v>
      </c>
      <c r="F102" s="71" t="s">
        <v>184</v>
      </c>
      <c r="G102" s="71" t="s">
        <v>193</v>
      </c>
      <c r="H102" s="71" t="s">
        <v>234</v>
      </c>
      <c r="I102" s="71"/>
      <c r="J102" s="194">
        <v>58662</v>
      </c>
      <c r="K102" s="194">
        <v>58662</v>
      </c>
      <c r="L102" s="194">
        <v>0</v>
      </c>
      <c r="M102" s="194">
        <v>58662</v>
      </c>
      <c r="N102" s="194">
        <v>58662</v>
      </c>
      <c r="O102" s="194">
        <v>0</v>
      </c>
      <c r="P102" s="72">
        <v>100</v>
      </c>
    </row>
    <row r="103" spans="1:16" ht="31.5" x14ac:dyDescent="0.25">
      <c r="A103" s="70" t="s">
        <v>228</v>
      </c>
      <c r="B103" s="71" t="s">
        <v>83</v>
      </c>
      <c r="C103" s="71" t="s">
        <v>99</v>
      </c>
      <c r="D103" s="71" t="s">
        <v>13</v>
      </c>
      <c r="E103" s="71" t="s">
        <v>111</v>
      </c>
      <c r="F103" s="71" t="s">
        <v>184</v>
      </c>
      <c r="G103" s="71" t="s">
        <v>193</v>
      </c>
      <c r="H103" s="71" t="s">
        <v>234</v>
      </c>
      <c r="I103" s="71" t="s">
        <v>768</v>
      </c>
      <c r="J103" s="194">
        <v>58662</v>
      </c>
      <c r="K103" s="194">
        <v>58662</v>
      </c>
      <c r="L103" s="194">
        <v>0</v>
      </c>
      <c r="M103" s="194">
        <v>58662</v>
      </c>
      <c r="N103" s="194">
        <v>58662</v>
      </c>
      <c r="O103" s="194">
        <v>0</v>
      </c>
      <c r="P103" s="72">
        <v>100</v>
      </c>
    </row>
    <row r="104" spans="1:16" ht="31.5" x14ac:dyDescent="0.25">
      <c r="A104" s="70" t="s">
        <v>229</v>
      </c>
      <c r="B104" s="71" t="s">
        <v>83</v>
      </c>
      <c r="C104" s="71" t="s">
        <v>99</v>
      </c>
      <c r="D104" s="71" t="s">
        <v>13</v>
      </c>
      <c r="E104" s="71" t="s">
        <v>111</v>
      </c>
      <c r="F104" s="71" t="s">
        <v>184</v>
      </c>
      <c r="G104" s="71" t="s">
        <v>193</v>
      </c>
      <c r="H104" s="71" t="s">
        <v>234</v>
      </c>
      <c r="I104" s="71" t="s">
        <v>230</v>
      </c>
      <c r="J104" s="194">
        <v>58662</v>
      </c>
      <c r="K104" s="194">
        <v>58662</v>
      </c>
      <c r="L104" s="194">
        <v>0</v>
      </c>
      <c r="M104" s="194">
        <v>58662</v>
      </c>
      <c r="N104" s="194">
        <v>58662</v>
      </c>
      <c r="O104" s="194">
        <v>0</v>
      </c>
      <c r="P104" s="72">
        <v>100</v>
      </c>
    </row>
    <row r="105" spans="1:16" ht="63" x14ac:dyDescent="0.25">
      <c r="A105" s="70" t="s">
        <v>244</v>
      </c>
      <c r="B105" s="71" t="s">
        <v>83</v>
      </c>
      <c r="C105" s="71" t="s">
        <v>99</v>
      </c>
      <c r="D105" s="71" t="s">
        <v>13</v>
      </c>
      <c r="E105" s="71" t="s">
        <v>111</v>
      </c>
      <c r="F105" s="71" t="s">
        <v>188</v>
      </c>
      <c r="G105" s="71"/>
      <c r="H105" s="71"/>
      <c r="I105" s="71"/>
      <c r="J105" s="194">
        <v>98310</v>
      </c>
      <c r="K105" s="194">
        <v>98310</v>
      </c>
      <c r="L105" s="194">
        <v>0</v>
      </c>
      <c r="M105" s="194">
        <v>98310</v>
      </c>
      <c r="N105" s="194">
        <v>98310</v>
      </c>
      <c r="O105" s="194">
        <v>0</v>
      </c>
      <c r="P105" s="72">
        <v>100</v>
      </c>
    </row>
    <row r="106" spans="1:16" ht="31.5" x14ac:dyDescent="0.25">
      <c r="A106" s="70" t="s">
        <v>833</v>
      </c>
      <c r="B106" s="71" t="s">
        <v>83</v>
      </c>
      <c r="C106" s="71" t="s">
        <v>99</v>
      </c>
      <c r="D106" s="71" t="s">
        <v>13</v>
      </c>
      <c r="E106" s="71" t="s">
        <v>111</v>
      </c>
      <c r="F106" s="71" t="s">
        <v>188</v>
      </c>
      <c r="G106" s="71" t="s">
        <v>196</v>
      </c>
      <c r="H106" s="71"/>
      <c r="I106" s="71"/>
      <c r="J106" s="194">
        <v>98310</v>
      </c>
      <c r="K106" s="194">
        <v>98310</v>
      </c>
      <c r="L106" s="194">
        <v>0</v>
      </c>
      <c r="M106" s="194">
        <v>98310</v>
      </c>
      <c r="N106" s="194">
        <v>98310</v>
      </c>
      <c r="O106" s="194">
        <v>0</v>
      </c>
      <c r="P106" s="72">
        <v>100</v>
      </c>
    </row>
    <row r="107" spans="1:16" ht="31.5" x14ac:dyDescent="0.25">
      <c r="A107" s="70" t="s">
        <v>834</v>
      </c>
      <c r="B107" s="71" t="s">
        <v>83</v>
      </c>
      <c r="C107" s="71" t="s">
        <v>99</v>
      </c>
      <c r="D107" s="71" t="s">
        <v>13</v>
      </c>
      <c r="E107" s="71" t="s">
        <v>111</v>
      </c>
      <c r="F107" s="71" t="s">
        <v>188</v>
      </c>
      <c r="G107" s="71" t="s">
        <v>196</v>
      </c>
      <c r="H107" s="71" t="s">
        <v>234</v>
      </c>
      <c r="I107" s="71"/>
      <c r="J107" s="194">
        <v>98310</v>
      </c>
      <c r="K107" s="194">
        <v>98310</v>
      </c>
      <c r="L107" s="194">
        <v>0</v>
      </c>
      <c r="M107" s="194">
        <v>98310</v>
      </c>
      <c r="N107" s="194">
        <v>98310</v>
      </c>
      <c r="O107" s="194">
        <v>0</v>
      </c>
      <c r="P107" s="72">
        <v>100</v>
      </c>
    </row>
    <row r="108" spans="1:16" ht="31.5" x14ac:dyDescent="0.25">
      <c r="A108" s="70" t="s">
        <v>228</v>
      </c>
      <c r="B108" s="71" t="s">
        <v>83</v>
      </c>
      <c r="C108" s="71" t="s">
        <v>99</v>
      </c>
      <c r="D108" s="71" t="s">
        <v>13</v>
      </c>
      <c r="E108" s="71" t="s">
        <v>111</v>
      </c>
      <c r="F108" s="71" t="s">
        <v>188</v>
      </c>
      <c r="G108" s="71" t="s">
        <v>196</v>
      </c>
      <c r="H108" s="71" t="s">
        <v>234</v>
      </c>
      <c r="I108" s="71" t="s">
        <v>768</v>
      </c>
      <c r="J108" s="194">
        <v>53310</v>
      </c>
      <c r="K108" s="194">
        <v>53310</v>
      </c>
      <c r="L108" s="194">
        <v>0</v>
      </c>
      <c r="M108" s="194">
        <v>53310</v>
      </c>
      <c r="N108" s="194">
        <v>53310</v>
      </c>
      <c r="O108" s="194">
        <v>0</v>
      </c>
      <c r="P108" s="72">
        <v>100</v>
      </c>
    </row>
    <row r="109" spans="1:16" ht="31.5" x14ac:dyDescent="0.25">
      <c r="A109" s="70" t="s">
        <v>229</v>
      </c>
      <c r="B109" s="71" t="s">
        <v>83</v>
      </c>
      <c r="C109" s="71" t="s">
        <v>99</v>
      </c>
      <c r="D109" s="71" t="s">
        <v>13</v>
      </c>
      <c r="E109" s="71" t="s">
        <v>111</v>
      </c>
      <c r="F109" s="71" t="s">
        <v>188</v>
      </c>
      <c r="G109" s="71" t="s">
        <v>196</v>
      </c>
      <c r="H109" s="71" t="s">
        <v>234</v>
      </c>
      <c r="I109" s="71" t="s">
        <v>230</v>
      </c>
      <c r="J109" s="194">
        <v>53310</v>
      </c>
      <c r="K109" s="194">
        <v>53310</v>
      </c>
      <c r="L109" s="194">
        <v>0</v>
      </c>
      <c r="M109" s="194">
        <v>53310</v>
      </c>
      <c r="N109" s="194">
        <v>53310</v>
      </c>
      <c r="O109" s="194">
        <v>0</v>
      </c>
      <c r="P109" s="72">
        <v>100</v>
      </c>
    </row>
    <row r="110" spans="1:16" x14ac:dyDescent="0.25">
      <c r="A110" s="70" t="s">
        <v>263</v>
      </c>
      <c r="B110" s="71" t="s">
        <v>83</v>
      </c>
      <c r="C110" s="71" t="s">
        <v>99</v>
      </c>
      <c r="D110" s="71" t="s">
        <v>13</v>
      </c>
      <c r="E110" s="71" t="s">
        <v>111</v>
      </c>
      <c r="F110" s="71" t="s">
        <v>188</v>
      </c>
      <c r="G110" s="71" t="s">
        <v>196</v>
      </c>
      <c r="H110" s="71" t="s">
        <v>234</v>
      </c>
      <c r="I110" s="71" t="s">
        <v>835</v>
      </c>
      <c r="J110" s="194">
        <v>45000</v>
      </c>
      <c r="K110" s="194">
        <v>45000</v>
      </c>
      <c r="L110" s="194">
        <v>0</v>
      </c>
      <c r="M110" s="194">
        <v>45000</v>
      </c>
      <c r="N110" s="194">
        <v>45000</v>
      </c>
      <c r="O110" s="194">
        <v>0</v>
      </c>
      <c r="P110" s="72">
        <v>100</v>
      </c>
    </row>
    <row r="111" spans="1:16" x14ac:dyDescent="0.25">
      <c r="A111" s="70" t="s">
        <v>593</v>
      </c>
      <c r="B111" s="71" t="s">
        <v>83</v>
      </c>
      <c r="C111" s="71" t="s">
        <v>99</v>
      </c>
      <c r="D111" s="71" t="s">
        <v>13</v>
      </c>
      <c r="E111" s="71" t="s">
        <v>111</v>
      </c>
      <c r="F111" s="71" t="s">
        <v>188</v>
      </c>
      <c r="G111" s="71" t="s">
        <v>196</v>
      </c>
      <c r="H111" s="71" t="s">
        <v>234</v>
      </c>
      <c r="I111" s="71" t="s">
        <v>594</v>
      </c>
      <c r="J111" s="194">
        <v>45000</v>
      </c>
      <c r="K111" s="194">
        <v>45000</v>
      </c>
      <c r="L111" s="194">
        <v>0</v>
      </c>
      <c r="M111" s="194">
        <v>45000</v>
      </c>
      <c r="N111" s="194">
        <v>45000</v>
      </c>
      <c r="O111" s="194">
        <v>0</v>
      </c>
      <c r="P111" s="72">
        <v>100</v>
      </c>
    </row>
    <row r="112" spans="1:16" ht="31.5" x14ac:dyDescent="0.25">
      <c r="A112" s="70" t="s">
        <v>836</v>
      </c>
      <c r="B112" s="71" t="s">
        <v>83</v>
      </c>
      <c r="C112" s="71" t="s">
        <v>754</v>
      </c>
      <c r="D112" s="71"/>
      <c r="E112" s="71"/>
      <c r="F112" s="71"/>
      <c r="G112" s="71"/>
      <c r="H112" s="71"/>
      <c r="I112" s="71"/>
      <c r="J112" s="194">
        <v>1203404.83</v>
      </c>
      <c r="K112" s="194">
        <v>5799.63</v>
      </c>
      <c r="L112" s="194">
        <v>1197605.2</v>
      </c>
      <c r="M112" s="194">
        <v>1203404.83</v>
      </c>
      <c r="N112" s="194">
        <v>5799.63</v>
      </c>
      <c r="O112" s="194">
        <v>1197605.2</v>
      </c>
      <c r="P112" s="72">
        <v>100</v>
      </c>
    </row>
    <row r="113" spans="1:16" x14ac:dyDescent="0.25">
      <c r="A113" s="70" t="s">
        <v>837</v>
      </c>
      <c r="B113" s="71" t="s">
        <v>83</v>
      </c>
      <c r="C113" s="71" t="s">
        <v>754</v>
      </c>
      <c r="D113" s="71" t="s">
        <v>911</v>
      </c>
      <c r="E113" s="71"/>
      <c r="F113" s="71"/>
      <c r="G113" s="71"/>
      <c r="H113" s="71"/>
      <c r="I113" s="71"/>
      <c r="J113" s="194">
        <v>50000</v>
      </c>
      <c r="K113" s="194">
        <v>0</v>
      </c>
      <c r="L113" s="194">
        <v>50000</v>
      </c>
      <c r="M113" s="194">
        <v>50000</v>
      </c>
      <c r="N113" s="194">
        <v>0</v>
      </c>
      <c r="O113" s="194">
        <v>50000</v>
      </c>
      <c r="P113" s="72">
        <v>100</v>
      </c>
    </row>
    <row r="114" spans="1:16" ht="47.25" x14ac:dyDescent="0.25">
      <c r="A114" s="70" t="s">
        <v>924</v>
      </c>
      <c r="B114" s="71" t="s">
        <v>83</v>
      </c>
      <c r="C114" s="71" t="s">
        <v>754</v>
      </c>
      <c r="D114" s="71" t="s">
        <v>911</v>
      </c>
      <c r="E114" s="71" t="s">
        <v>111</v>
      </c>
      <c r="F114" s="71"/>
      <c r="G114" s="71"/>
      <c r="H114" s="71"/>
      <c r="I114" s="71"/>
      <c r="J114" s="194">
        <v>50000</v>
      </c>
      <c r="K114" s="194">
        <v>0</v>
      </c>
      <c r="L114" s="194">
        <v>50000</v>
      </c>
      <c r="M114" s="194">
        <v>50000</v>
      </c>
      <c r="N114" s="194">
        <v>0</v>
      </c>
      <c r="O114" s="194">
        <v>50000</v>
      </c>
      <c r="P114" s="72">
        <v>100</v>
      </c>
    </row>
    <row r="115" spans="1:16" ht="63" x14ac:dyDescent="0.25">
      <c r="A115" s="70" t="s">
        <v>244</v>
      </c>
      <c r="B115" s="71" t="s">
        <v>83</v>
      </c>
      <c r="C115" s="71" t="s">
        <v>754</v>
      </c>
      <c r="D115" s="71" t="s">
        <v>911</v>
      </c>
      <c r="E115" s="71" t="s">
        <v>111</v>
      </c>
      <c r="F115" s="71" t="s">
        <v>188</v>
      </c>
      <c r="G115" s="71"/>
      <c r="H115" s="71"/>
      <c r="I115" s="71"/>
      <c r="J115" s="194">
        <v>50000</v>
      </c>
      <c r="K115" s="194">
        <v>0</v>
      </c>
      <c r="L115" s="194">
        <v>50000</v>
      </c>
      <c r="M115" s="194">
        <v>50000</v>
      </c>
      <c r="N115" s="194">
        <v>0</v>
      </c>
      <c r="O115" s="194">
        <v>50000</v>
      </c>
      <c r="P115" s="72">
        <v>100</v>
      </c>
    </row>
    <row r="116" spans="1:16" ht="31.5" x14ac:dyDescent="0.25">
      <c r="A116" s="70" t="s">
        <v>766</v>
      </c>
      <c r="B116" s="71" t="s">
        <v>83</v>
      </c>
      <c r="C116" s="71" t="s">
        <v>754</v>
      </c>
      <c r="D116" s="71" t="s">
        <v>911</v>
      </c>
      <c r="E116" s="71" t="s">
        <v>111</v>
      </c>
      <c r="F116" s="71" t="s">
        <v>188</v>
      </c>
      <c r="G116" s="71" t="s">
        <v>767</v>
      </c>
      <c r="H116" s="71"/>
      <c r="I116" s="71"/>
      <c r="J116" s="194">
        <v>50000</v>
      </c>
      <c r="K116" s="194">
        <v>0</v>
      </c>
      <c r="L116" s="194">
        <v>50000</v>
      </c>
      <c r="M116" s="194">
        <v>50000</v>
      </c>
      <c r="N116" s="194">
        <v>0</v>
      </c>
      <c r="O116" s="194">
        <v>50000</v>
      </c>
      <c r="P116" s="72">
        <v>100</v>
      </c>
    </row>
    <row r="117" spans="1:16" x14ac:dyDescent="0.25">
      <c r="A117" s="70" t="s">
        <v>925</v>
      </c>
      <c r="B117" s="71" t="s">
        <v>83</v>
      </c>
      <c r="C117" s="71" t="s">
        <v>754</v>
      </c>
      <c r="D117" s="71" t="s">
        <v>911</v>
      </c>
      <c r="E117" s="71" t="s">
        <v>111</v>
      </c>
      <c r="F117" s="71" t="s">
        <v>188</v>
      </c>
      <c r="G117" s="71" t="s">
        <v>767</v>
      </c>
      <c r="H117" s="71" t="s">
        <v>595</v>
      </c>
      <c r="I117" s="71"/>
      <c r="J117" s="194">
        <v>50000</v>
      </c>
      <c r="K117" s="194">
        <v>0</v>
      </c>
      <c r="L117" s="194">
        <v>50000</v>
      </c>
      <c r="M117" s="194">
        <v>50000</v>
      </c>
      <c r="N117" s="194">
        <v>0</v>
      </c>
      <c r="O117" s="194">
        <v>50000</v>
      </c>
      <c r="P117" s="72">
        <v>100</v>
      </c>
    </row>
    <row r="118" spans="1:16" ht="31.5" x14ac:dyDescent="0.25">
      <c r="A118" s="70" t="s">
        <v>228</v>
      </c>
      <c r="B118" s="71" t="s">
        <v>83</v>
      </c>
      <c r="C118" s="71" t="s">
        <v>754</v>
      </c>
      <c r="D118" s="71" t="s">
        <v>911</v>
      </c>
      <c r="E118" s="71" t="s">
        <v>111</v>
      </c>
      <c r="F118" s="71" t="s">
        <v>188</v>
      </c>
      <c r="G118" s="71" t="s">
        <v>767</v>
      </c>
      <c r="H118" s="71" t="s">
        <v>595</v>
      </c>
      <c r="I118" s="71" t="s">
        <v>768</v>
      </c>
      <c r="J118" s="194">
        <v>50000</v>
      </c>
      <c r="K118" s="194">
        <v>0</v>
      </c>
      <c r="L118" s="194">
        <v>50000</v>
      </c>
      <c r="M118" s="194">
        <v>50000</v>
      </c>
      <c r="N118" s="194">
        <v>0</v>
      </c>
      <c r="O118" s="194">
        <v>50000</v>
      </c>
      <c r="P118" s="72">
        <v>100</v>
      </c>
    </row>
    <row r="119" spans="1:16" ht="31.5" x14ac:dyDescent="0.25">
      <c r="A119" s="70" t="s">
        <v>229</v>
      </c>
      <c r="B119" s="71" t="s">
        <v>83</v>
      </c>
      <c r="C119" s="71" t="s">
        <v>754</v>
      </c>
      <c r="D119" s="71" t="s">
        <v>911</v>
      </c>
      <c r="E119" s="71" t="s">
        <v>111</v>
      </c>
      <c r="F119" s="71" t="s">
        <v>188</v>
      </c>
      <c r="G119" s="71" t="s">
        <v>767</v>
      </c>
      <c r="H119" s="71" t="s">
        <v>595</v>
      </c>
      <c r="I119" s="71" t="s">
        <v>230</v>
      </c>
      <c r="J119" s="194">
        <v>50000</v>
      </c>
      <c r="K119" s="194">
        <v>0</v>
      </c>
      <c r="L119" s="194">
        <v>50000</v>
      </c>
      <c r="M119" s="194">
        <v>50000</v>
      </c>
      <c r="N119" s="194">
        <v>0</v>
      </c>
      <c r="O119" s="194">
        <v>50000</v>
      </c>
      <c r="P119" s="72">
        <v>100</v>
      </c>
    </row>
    <row r="120" spans="1:16" ht="47.25" x14ac:dyDescent="0.25">
      <c r="A120" s="70" t="s">
        <v>770</v>
      </c>
      <c r="B120" s="71" t="s">
        <v>83</v>
      </c>
      <c r="C120" s="71" t="s">
        <v>754</v>
      </c>
      <c r="D120" s="71" t="s">
        <v>26</v>
      </c>
      <c r="E120" s="71"/>
      <c r="F120" s="71"/>
      <c r="G120" s="71"/>
      <c r="H120" s="71"/>
      <c r="I120" s="71"/>
      <c r="J120" s="194">
        <v>1153404.83</v>
      </c>
      <c r="K120" s="194">
        <v>5799.63</v>
      </c>
      <c r="L120" s="194">
        <v>1147605.2</v>
      </c>
      <c r="M120" s="194">
        <v>1153404.83</v>
      </c>
      <c r="N120" s="194">
        <v>5799.63</v>
      </c>
      <c r="O120" s="194">
        <v>1147605.2</v>
      </c>
      <c r="P120" s="72">
        <v>100</v>
      </c>
    </row>
    <row r="121" spans="1:16" ht="47.25" x14ac:dyDescent="0.25">
      <c r="A121" s="70" t="s">
        <v>924</v>
      </c>
      <c r="B121" s="71" t="s">
        <v>83</v>
      </c>
      <c r="C121" s="71" t="s">
        <v>754</v>
      </c>
      <c r="D121" s="71" t="s">
        <v>26</v>
      </c>
      <c r="E121" s="71" t="s">
        <v>111</v>
      </c>
      <c r="F121" s="71"/>
      <c r="G121" s="71"/>
      <c r="H121" s="71"/>
      <c r="I121" s="71"/>
      <c r="J121" s="194">
        <v>1153404.83</v>
      </c>
      <c r="K121" s="194">
        <v>5799.63</v>
      </c>
      <c r="L121" s="194">
        <v>1147605.2</v>
      </c>
      <c r="M121" s="194">
        <v>1153404.83</v>
      </c>
      <c r="N121" s="194">
        <v>5799.63</v>
      </c>
      <c r="O121" s="194">
        <v>1147605.2</v>
      </c>
      <c r="P121" s="72">
        <v>100</v>
      </c>
    </row>
    <row r="122" spans="1:16" ht="63" x14ac:dyDescent="0.25">
      <c r="A122" s="70" t="s">
        <v>244</v>
      </c>
      <c r="B122" s="71" t="s">
        <v>83</v>
      </c>
      <c r="C122" s="71" t="s">
        <v>754</v>
      </c>
      <c r="D122" s="71" t="s">
        <v>26</v>
      </c>
      <c r="E122" s="71" t="s">
        <v>111</v>
      </c>
      <c r="F122" s="71" t="s">
        <v>188</v>
      </c>
      <c r="G122" s="71"/>
      <c r="H122" s="71"/>
      <c r="I122" s="71"/>
      <c r="J122" s="194">
        <v>1153404.83</v>
      </c>
      <c r="K122" s="194">
        <v>5799.63</v>
      </c>
      <c r="L122" s="194">
        <v>1147605.2</v>
      </c>
      <c r="M122" s="194">
        <v>1153404.83</v>
      </c>
      <c r="N122" s="194">
        <v>5799.63</v>
      </c>
      <c r="O122" s="194">
        <v>1147605.2</v>
      </c>
      <c r="P122" s="72">
        <v>100</v>
      </c>
    </row>
    <row r="123" spans="1:16" x14ac:dyDescent="0.25">
      <c r="A123" s="70" t="s">
        <v>1046</v>
      </c>
      <c r="B123" s="71" t="s">
        <v>83</v>
      </c>
      <c r="C123" s="71" t="s">
        <v>754</v>
      </c>
      <c r="D123" s="71" t="s">
        <v>26</v>
      </c>
      <c r="E123" s="71" t="s">
        <v>111</v>
      </c>
      <c r="F123" s="71" t="s">
        <v>188</v>
      </c>
      <c r="G123" s="71" t="s">
        <v>259</v>
      </c>
      <c r="H123" s="71"/>
      <c r="I123" s="71"/>
      <c r="J123" s="194">
        <v>1103404.83</v>
      </c>
      <c r="K123" s="194">
        <v>5799.63</v>
      </c>
      <c r="L123" s="194">
        <v>1097605.2</v>
      </c>
      <c r="M123" s="194">
        <v>1103404.83</v>
      </c>
      <c r="N123" s="194">
        <v>5799.63</v>
      </c>
      <c r="O123" s="194">
        <v>1097605.2</v>
      </c>
      <c r="P123" s="72">
        <v>100</v>
      </c>
    </row>
    <row r="124" spans="1:16" x14ac:dyDescent="0.25">
      <c r="A124" s="70" t="s">
        <v>1047</v>
      </c>
      <c r="B124" s="71" t="s">
        <v>83</v>
      </c>
      <c r="C124" s="71" t="s">
        <v>754</v>
      </c>
      <c r="D124" s="71" t="s">
        <v>26</v>
      </c>
      <c r="E124" s="71" t="s">
        <v>111</v>
      </c>
      <c r="F124" s="71" t="s">
        <v>188</v>
      </c>
      <c r="G124" s="71" t="s">
        <v>259</v>
      </c>
      <c r="H124" s="71" t="s">
        <v>256</v>
      </c>
      <c r="I124" s="71"/>
      <c r="J124" s="194">
        <v>4813.72</v>
      </c>
      <c r="K124" s="194">
        <v>4813.72</v>
      </c>
      <c r="L124" s="194">
        <v>0</v>
      </c>
      <c r="M124" s="194">
        <v>4813.72</v>
      </c>
      <c r="N124" s="194">
        <v>4813.72</v>
      </c>
      <c r="O124" s="194">
        <v>0</v>
      </c>
      <c r="P124" s="72">
        <v>100</v>
      </c>
    </row>
    <row r="125" spans="1:16" ht="31.5" x14ac:dyDescent="0.25">
      <c r="A125" s="70" t="s">
        <v>228</v>
      </c>
      <c r="B125" s="71" t="s">
        <v>83</v>
      </c>
      <c r="C125" s="71" t="s">
        <v>754</v>
      </c>
      <c r="D125" s="71" t="s">
        <v>26</v>
      </c>
      <c r="E125" s="71" t="s">
        <v>111</v>
      </c>
      <c r="F125" s="71" t="s">
        <v>188</v>
      </c>
      <c r="G125" s="71" t="s">
        <v>259</v>
      </c>
      <c r="H125" s="71" t="s">
        <v>256</v>
      </c>
      <c r="I125" s="71" t="s">
        <v>768</v>
      </c>
      <c r="J125" s="194">
        <v>4813.72</v>
      </c>
      <c r="K125" s="194">
        <v>4813.72</v>
      </c>
      <c r="L125" s="194">
        <v>0</v>
      </c>
      <c r="M125" s="194">
        <v>4813.72</v>
      </c>
      <c r="N125" s="194">
        <v>4813.72</v>
      </c>
      <c r="O125" s="194">
        <v>0</v>
      </c>
      <c r="P125" s="72">
        <v>100</v>
      </c>
    </row>
    <row r="126" spans="1:16" ht="31.5" x14ac:dyDescent="0.25">
      <c r="A126" s="70" t="s">
        <v>229</v>
      </c>
      <c r="B126" s="71" t="s">
        <v>83</v>
      </c>
      <c r="C126" s="71" t="s">
        <v>754</v>
      </c>
      <c r="D126" s="71" t="s">
        <v>26</v>
      </c>
      <c r="E126" s="71" t="s">
        <v>111</v>
      </c>
      <c r="F126" s="71" t="s">
        <v>188</v>
      </c>
      <c r="G126" s="71" t="s">
        <v>259</v>
      </c>
      <c r="H126" s="71" t="s">
        <v>256</v>
      </c>
      <c r="I126" s="71" t="s">
        <v>230</v>
      </c>
      <c r="J126" s="194">
        <v>4813.72</v>
      </c>
      <c r="K126" s="194">
        <v>4813.72</v>
      </c>
      <c r="L126" s="194">
        <v>0</v>
      </c>
      <c r="M126" s="194">
        <v>4813.72</v>
      </c>
      <c r="N126" s="194">
        <v>4813.72</v>
      </c>
      <c r="O126" s="194">
        <v>0</v>
      </c>
      <c r="P126" s="72">
        <v>100</v>
      </c>
    </row>
    <row r="127" spans="1:16" x14ac:dyDescent="0.25">
      <c r="A127" s="70" t="s">
        <v>1047</v>
      </c>
      <c r="B127" s="71" t="s">
        <v>83</v>
      </c>
      <c r="C127" s="71" t="s">
        <v>754</v>
      </c>
      <c r="D127" s="71" t="s">
        <v>26</v>
      </c>
      <c r="E127" s="71" t="s">
        <v>111</v>
      </c>
      <c r="F127" s="71" t="s">
        <v>188</v>
      </c>
      <c r="G127" s="71" t="s">
        <v>259</v>
      </c>
      <c r="H127" s="71" t="s">
        <v>1048</v>
      </c>
      <c r="I127" s="71"/>
      <c r="J127" s="194">
        <v>97605.2</v>
      </c>
      <c r="K127" s="194">
        <v>0</v>
      </c>
      <c r="L127" s="194">
        <v>97605.2</v>
      </c>
      <c r="M127" s="194">
        <v>97605.2</v>
      </c>
      <c r="N127" s="194">
        <v>0</v>
      </c>
      <c r="O127" s="194">
        <v>97605.2</v>
      </c>
      <c r="P127" s="72">
        <v>100</v>
      </c>
    </row>
    <row r="128" spans="1:16" ht="31.5" x14ac:dyDescent="0.25">
      <c r="A128" s="70" t="s">
        <v>228</v>
      </c>
      <c r="B128" s="71" t="s">
        <v>83</v>
      </c>
      <c r="C128" s="71" t="s">
        <v>754</v>
      </c>
      <c r="D128" s="71" t="s">
        <v>26</v>
      </c>
      <c r="E128" s="71" t="s">
        <v>111</v>
      </c>
      <c r="F128" s="71" t="s">
        <v>188</v>
      </c>
      <c r="G128" s="71" t="s">
        <v>259</v>
      </c>
      <c r="H128" s="71" t="s">
        <v>1048</v>
      </c>
      <c r="I128" s="71" t="s">
        <v>768</v>
      </c>
      <c r="J128" s="194">
        <v>97605.2</v>
      </c>
      <c r="K128" s="194">
        <v>0</v>
      </c>
      <c r="L128" s="194">
        <v>97605.2</v>
      </c>
      <c r="M128" s="194">
        <v>97605.2</v>
      </c>
      <c r="N128" s="194">
        <v>0</v>
      </c>
      <c r="O128" s="194">
        <v>97605.2</v>
      </c>
      <c r="P128" s="72">
        <v>100</v>
      </c>
    </row>
    <row r="129" spans="1:16" ht="31.5" x14ac:dyDescent="0.25">
      <c r="A129" s="70" t="s">
        <v>229</v>
      </c>
      <c r="B129" s="71" t="s">
        <v>83</v>
      </c>
      <c r="C129" s="71" t="s">
        <v>754</v>
      </c>
      <c r="D129" s="71" t="s">
        <v>26</v>
      </c>
      <c r="E129" s="71" t="s">
        <v>111</v>
      </c>
      <c r="F129" s="71" t="s">
        <v>188</v>
      </c>
      <c r="G129" s="71" t="s">
        <v>259</v>
      </c>
      <c r="H129" s="71" t="s">
        <v>1048</v>
      </c>
      <c r="I129" s="71" t="s">
        <v>230</v>
      </c>
      <c r="J129" s="194">
        <v>97605.2</v>
      </c>
      <c r="K129" s="194">
        <v>0</v>
      </c>
      <c r="L129" s="194">
        <v>97605.2</v>
      </c>
      <c r="M129" s="194">
        <v>97605.2</v>
      </c>
      <c r="N129" s="194">
        <v>0</v>
      </c>
      <c r="O129" s="194">
        <v>97605.2</v>
      </c>
      <c r="P129" s="72">
        <v>100</v>
      </c>
    </row>
    <row r="130" spans="1:16" x14ac:dyDescent="0.25">
      <c r="A130" s="70" t="s">
        <v>1047</v>
      </c>
      <c r="B130" s="71" t="s">
        <v>83</v>
      </c>
      <c r="C130" s="71" t="s">
        <v>754</v>
      </c>
      <c r="D130" s="71" t="s">
        <v>26</v>
      </c>
      <c r="E130" s="71" t="s">
        <v>111</v>
      </c>
      <c r="F130" s="71" t="s">
        <v>188</v>
      </c>
      <c r="G130" s="71" t="s">
        <v>259</v>
      </c>
      <c r="H130" s="71" t="s">
        <v>270</v>
      </c>
      <c r="I130" s="71"/>
      <c r="J130" s="194">
        <v>1000000</v>
      </c>
      <c r="K130" s="194">
        <v>0</v>
      </c>
      <c r="L130" s="194">
        <v>1000000</v>
      </c>
      <c r="M130" s="194">
        <v>1000000</v>
      </c>
      <c r="N130" s="194">
        <v>0</v>
      </c>
      <c r="O130" s="194">
        <v>1000000</v>
      </c>
      <c r="P130" s="72">
        <v>100</v>
      </c>
    </row>
    <row r="131" spans="1:16" ht="31.5" x14ac:dyDescent="0.25">
      <c r="A131" s="70" t="s">
        <v>228</v>
      </c>
      <c r="B131" s="71" t="s">
        <v>83</v>
      </c>
      <c r="C131" s="71" t="s">
        <v>754</v>
      </c>
      <c r="D131" s="71" t="s">
        <v>26</v>
      </c>
      <c r="E131" s="71" t="s">
        <v>111</v>
      </c>
      <c r="F131" s="71" t="s">
        <v>188</v>
      </c>
      <c r="G131" s="71" t="s">
        <v>259</v>
      </c>
      <c r="H131" s="71" t="s">
        <v>270</v>
      </c>
      <c r="I131" s="71" t="s">
        <v>768</v>
      </c>
      <c r="J131" s="194">
        <v>1000000</v>
      </c>
      <c r="K131" s="194">
        <v>0</v>
      </c>
      <c r="L131" s="194">
        <v>1000000</v>
      </c>
      <c r="M131" s="194">
        <v>1000000</v>
      </c>
      <c r="N131" s="194">
        <v>0</v>
      </c>
      <c r="O131" s="194">
        <v>1000000</v>
      </c>
      <c r="P131" s="72">
        <v>100</v>
      </c>
    </row>
    <row r="132" spans="1:16" ht="31.5" x14ac:dyDescent="0.25">
      <c r="A132" s="70" t="s">
        <v>229</v>
      </c>
      <c r="B132" s="71" t="s">
        <v>83</v>
      </c>
      <c r="C132" s="71" t="s">
        <v>754</v>
      </c>
      <c r="D132" s="71" t="s">
        <v>26</v>
      </c>
      <c r="E132" s="71" t="s">
        <v>111</v>
      </c>
      <c r="F132" s="71" t="s">
        <v>188</v>
      </c>
      <c r="G132" s="71" t="s">
        <v>259</v>
      </c>
      <c r="H132" s="71" t="s">
        <v>270</v>
      </c>
      <c r="I132" s="71" t="s">
        <v>230</v>
      </c>
      <c r="J132" s="194">
        <v>1000000</v>
      </c>
      <c r="K132" s="194">
        <v>0</v>
      </c>
      <c r="L132" s="194">
        <v>1000000</v>
      </c>
      <c r="M132" s="194">
        <v>1000000</v>
      </c>
      <c r="N132" s="194">
        <v>0</v>
      </c>
      <c r="O132" s="194">
        <v>1000000</v>
      </c>
      <c r="P132" s="72">
        <v>100</v>
      </c>
    </row>
    <row r="133" spans="1:16" x14ac:dyDescent="0.25">
      <c r="A133" s="70" t="s">
        <v>1047</v>
      </c>
      <c r="B133" s="71" t="s">
        <v>83</v>
      </c>
      <c r="C133" s="71" t="s">
        <v>754</v>
      </c>
      <c r="D133" s="71" t="s">
        <v>26</v>
      </c>
      <c r="E133" s="71" t="s">
        <v>111</v>
      </c>
      <c r="F133" s="71" t="s">
        <v>188</v>
      </c>
      <c r="G133" s="71" t="s">
        <v>259</v>
      </c>
      <c r="H133" s="71" t="s">
        <v>1049</v>
      </c>
      <c r="I133" s="71"/>
      <c r="J133" s="194">
        <v>985.91</v>
      </c>
      <c r="K133" s="194">
        <v>985.91</v>
      </c>
      <c r="L133" s="194">
        <v>0</v>
      </c>
      <c r="M133" s="194">
        <v>985.91</v>
      </c>
      <c r="N133" s="194">
        <v>985.91</v>
      </c>
      <c r="O133" s="194">
        <v>0</v>
      </c>
      <c r="P133" s="72">
        <v>100</v>
      </c>
    </row>
    <row r="134" spans="1:16" ht="31.5" x14ac:dyDescent="0.25">
      <c r="A134" s="70" t="s">
        <v>228</v>
      </c>
      <c r="B134" s="71" t="s">
        <v>83</v>
      </c>
      <c r="C134" s="71" t="s">
        <v>754</v>
      </c>
      <c r="D134" s="71" t="s">
        <v>26</v>
      </c>
      <c r="E134" s="71" t="s">
        <v>111</v>
      </c>
      <c r="F134" s="71" t="s">
        <v>188</v>
      </c>
      <c r="G134" s="71" t="s">
        <v>259</v>
      </c>
      <c r="H134" s="71" t="s">
        <v>1049</v>
      </c>
      <c r="I134" s="71" t="s">
        <v>768</v>
      </c>
      <c r="J134" s="194">
        <v>985.91</v>
      </c>
      <c r="K134" s="194">
        <v>985.91</v>
      </c>
      <c r="L134" s="194">
        <v>0</v>
      </c>
      <c r="M134" s="194">
        <v>985.91</v>
      </c>
      <c r="N134" s="194">
        <v>985.91</v>
      </c>
      <c r="O134" s="194">
        <v>0</v>
      </c>
      <c r="P134" s="72">
        <v>100</v>
      </c>
    </row>
    <row r="135" spans="1:16" ht="31.5" x14ac:dyDescent="0.25">
      <c r="A135" s="70" t="s">
        <v>229</v>
      </c>
      <c r="B135" s="71" t="s">
        <v>83</v>
      </c>
      <c r="C135" s="71" t="s">
        <v>754</v>
      </c>
      <c r="D135" s="71" t="s">
        <v>26</v>
      </c>
      <c r="E135" s="71" t="s">
        <v>111</v>
      </c>
      <c r="F135" s="71" t="s">
        <v>188</v>
      </c>
      <c r="G135" s="71" t="s">
        <v>259</v>
      </c>
      <c r="H135" s="71" t="s">
        <v>1049</v>
      </c>
      <c r="I135" s="71" t="s">
        <v>230</v>
      </c>
      <c r="J135" s="194">
        <v>985.91</v>
      </c>
      <c r="K135" s="194">
        <v>985.91</v>
      </c>
      <c r="L135" s="194">
        <v>0</v>
      </c>
      <c r="M135" s="194">
        <v>985.91</v>
      </c>
      <c r="N135" s="194">
        <v>985.91</v>
      </c>
      <c r="O135" s="194">
        <v>0</v>
      </c>
      <c r="P135" s="72">
        <v>100</v>
      </c>
    </row>
    <row r="136" spans="1:16" ht="31.5" x14ac:dyDescent="0.25">
      <c r="A136" s="70" t="s">
        <v>766</v>
      </c>
      <c r="B136" s="71" t="s">
        <v>83</v>
      </c>
      <c r="C136" s="71" t="s">
        <v>754</v>
      </c>
      <c r="D136" s="71" t="s">
        <v>26</v>
      </c>
      <c r="E136" s="71" t="s">
        <v>111</v>
      </c>
      <c r="F136" s="71" t="s">
        <v>188</v>
      </c>
      <c r="G136" s="71" t="s">
        <v>767</v>
      </c>
      <c r="H136" s="71"/>
      <c r="I136" s="71"/>
      <c r="J136" s="194">
        <v>50000</v>
      </c>
      <c r="K136" s="194">
        <v>0</v>
      </c>
      <c r="L136" s="194">
        <v>50000</v>
      </c>
      <c r="M136" s="194">
        <v>50000</v>
      </c>
      <c r="N136" s="194">
        <v>0</v>
      </c>
      <c r="O136" s="194">
        <v>50000</v>
      </c>
      <c r="P136" s="72">
        <v>100</v>
      </c>
    </row>
    <row r="137" spans="1:16" ht="63" x14ac:dyDescent="0.25">
      <c r="A137" s="70" t="s">
        <v>769</v>
      </c>
      <c r="B137" s="71" t="s">
        <v>83</v>
      </c>
      <c r="C137" s="71" t="s">
        <v>754</v>
      </c>
      <c r="D137" s="71" t="s">
        <v>26</v>
      </c>
      <c r="E137" s="71" t="s">
        <v>111</v>
      </c>
      <c r="F137" s="71" t="s">
        <v>188</v>
      </c>
      <c r="G137" s="71" t="s">
        <v>767</v>
      </c>
      <c r="H137" s="71" t="s">
        <v>926</v>
      </c>
      <c r="I137" s="71"/>
      <c r="J137" s="194">
        <v>50000</v>
      </c>
      <c r="K137" s="194">
        <v>0</v>
      </c>
      <c r="L137" s="194">
        <v>50000</v>
      </c>
      <c r="M137" s="194">
        <v>50000</v>
      </c>
      <c r="N137" s="194">
        <v>0</v>
      </c>
      <c r="O137" s="194">
        <v>50000</v>
      </c>
      <c r="P137" s="72">
        <v>100</v>
      </c>
    </row>
    <row r="138" spans="1:16" ht="31.5" x14ac:dyDescent="0.25">
      <c r="A138" s="70" t="s">
        <v>228</v>
      </c>
      <c r="B138" s="71" t="s">
        <v>83</v>
      </c>
      <c r="C138" s="71" t="s">
        <v>754</v>
      </c>
      <c r="D138" s="71" t="s">
        <v>26</v>
      </c>
      <c r="E138" s="71" t="s">
        <v>111</v>
      </c>
      <c r="F138" s="71" t="s">
        <v>188</v>
      </c>
      <c r="G138" s="71" t="s">
        <v>767</v>
      </c>
      <c r="H138" s="71" t="s">
        <v>926</v>
      </c>
      <c r="I138" s="71" t="s">
        <v>768</v>
      </c>
      <c r="J138" s="194">
        <v>50000</v>
      </c>
      <c r="K138" s="194">
        <v>0</v>
      </c>
      <c r="L138" s="194">
        <v>50000</v>
      </c>
      <c r="M138" s="194">
        <v>50000</v>
      </c>
      <c r="N138" s="194">
        <v>0</v>
      </c>
      <c r="O138" s="194">
        <v>50000</v>
      </c>
      <c r="P138" s="72">
        <v>100</v>
      </c>
    </row>
    <row r="139" spans="1:16" ht="31.5" x14ac:dyDescent="0.25">
      <c r="A139" s="70" t="s">
        <v>229</v>
      </c>
      <c r="B139" s="71" t="s">
        <v>83</v>
      </c>
      <c r="C139" s="71" t="s">
        <v>754</v>
      </c>
      <c r="D139" s="71" t="s">
        <v>26</v>
      </c>
      <c r="E139" s="71" t="s">
        <v>111</v>
      </c>
      <c r="F139" s="71" t="s">
        <v>188</v>
      </c>
      <c r="G139" s="71" t="s">
        <v>767</v>
      </c>
      <c r="H139" s="71" t="s">
        <v>926</v>
      </c>
      <c r="I139" s="71" t="s">
        <v>230</v>
      </c>
      <c r="J139" s="194">
        <v>50000</v>
      </c>
      <c r="K139" s="194">
        <v>0</v>
      </c>
      <c r="L139" s="194">
        <v>50000</v>
      </c>
      <c r="M139" s="194">
        <v>50000</v>
      </c>
      <c r="N139" s="194">
        <v>0</v>
      </c>
      <c r="O139" s="194">
        <v>50000</v>
      </c>
      <c r="P139" s="72">
        <v>100</v>
      </c>
    </row>
    <row r="140" spans="1:16" x14ac:dyDescent="0.25">
      <c r="A140" s="70" t="s">
        <v>838</v>
      </c>
      <c r="B140" s="71" t="s">
        <v>83</v>
      </c>
      <c r="C140" s="71" t="s">
        <v>417</v>
      </c>
      <c r="D140" s="71"/>
      <c r="E140" s="71"/>
      <c r="F140" s="71"/>
      <c r="G140" s="71"/>
      <c r="H140" s="71"/>
      <c r="I140" s="71"/>
      <c r="J140" s="194">
        <v>35221294.369999997</v>
      </c>
      <c r="K140" s="194">
        <v>5728308.5199999996</v>
      </c>
      <c r="L140" s="194">
        <v>29492985.850000001</v>
      </c>
      <c r="M140" s="194">
        <v>31831071.719999999</v>
      </c>
      <c r="N140" s="194">
        <v>2338085.87</v>
      </c>
      <c r="O140" s="194">
        <v>29492985.850000001</v>
      </c>
      <c r="P140" s="72">
        <v>90.374508629962094</v>
      </c>
    </row>
    <row r="141" spans="1:16" x14ac:dyDescent="0.25">
      <c r="A141" s="70" t="s">
        <v>1041</v>
      </c>
      <c r="B141" s="71" t="s">
        <v>83</v>
      </c>
      <c r="C141" s="71" t="s">
        <v>417</v>
      </c>
      <c r="D141" s="71" t="s">
        <v>111</v>
      </c>
      <c r="E141" s="71"/>
      <c r="F141" s="71"/>
      <c r="G141" s="71"/>
      <c r="H141" s="71"/>
      <c r="I141" s="71"/>
      <c r="J141" s="194">
        <v>12431738.220000001</v>
      </c>
      <c r="K141" s="194">
        <v>600000</v>
      </c>
      <c r="L141" s="194">
        <v>11831738.220000001</v>
      </c>
      <c r="M141" s="194">
        <v>12431738.220000001</v>
      </c>
      <c r="N141" s="194">
        <v>600000</v>
      </c>
      <c r="O141" s="194">
        <v>11831738.220000001</v>
      </c>
      <c r="P141" s="72">
        <v>100</v>
      </c>
    </row>
    <row r="142" spans="1:16" ht="47.25" x14ac:dyDescent="0.25">
      <c r="A142" s="70" t="s">
        <v>921</v>
      </c>
      <c r="B142" s="71" t="s">
        <v>83</v>
      </c>
      <c r="C142" s="71" t="s">
        <v>417</v>
      </c>
      <c r="D142" s="71" t="s">
        <v>111</v>
      </c>
      <c r="E142" s="71" t="s">
        <v>99</v>
      </c>
      <c r="F142" s="71"/>
      <c r="G142" s="71"/>
      <c r="H142" s="71"/>
      <c r="I142" s="71"/>
      <c r="J142" s="194">
        <v>12431738.220000001</v>
      </c>
      <c r="K142" s="194">
        <v>600000</v>
      </c>
      <c r="L142" s="194">
        <v>11831738.220000001</v>
      </c>
      <c r="M142" s="194">
        <v>12431738.220000001</v>
      </c>
      <c r="N142" s="194">
        <v>600000</v>
      </c>
      <c r="O142" s="194">
        <v>11831738.220000001</v>
      </c>
      <c r="P142" s="72">
        <v>100</v>
      </c>
    </row>
    <row r="143" spans="1:16" ht="47.25" x14ac:dyDescent="0.25">
      <c r="A143" s="70" t="s">
        <v>597</v>
      </c>
      <c r="B143" s="71" t="s">
        <v>83</v>
      </c>
      <c r="C143" s="71" t="s">
        <v>417</v>
      </c>
      <c r="D143" s="71" t="s">
        <v>111</v>
      </c>
      <c r="E143" s="71" t="s">
        <v>99</v>
      </c>
      <c r="F143" s="71" t="s">
        <v>185</v>
      </c>
      <c r="G143" s="71"/>
      <c r="H143" s="71"/>
      <c r="I143" s="71"/>
      <c r="J143" s="194">
        <v>12431738.220000001</v>
      </c>
      <c r="K143" s="194">
        <v>600000</v>
      </c>
      <c r="L143" s="194">
        <v>11831738.220000001</v>
      </c>
      <c r="M143" s="194">
        <v>12431738.220000001</v>
      </c>
      <c r="N143" s="194">
        <v>600000</v>
      </c>
      <c r="O143" s="194">
        <v>11831738.220000001</v>
      </c>
      <c r="P143" s="72">
        <v>100</v>
      </c>
    </row>
    <row r="144" spans="1:16" ht="47.25" x14ac:dyDescent="0.25">
      <c r="A144" s="70" t="s">
        <v>927</v>
      </c>
      <c r="B144" s="71" t="s">
        <v>83</v>
      </c>
      <c r="C144" s="71" t="s">
        <v>417</v>
      </c>
      <c r="D144" s="71" t="s">
        <v>111</v>
      </c>
      <c r="E144" s="71" t="s">
        <v>99</v>
      </c>
      <c r="F144" s="71" t="s">
        <v>185</v>
      </c>
      <c r="G144" s="71" t="s">
        <v>928</v>
      </c>
      <c r="H144" s="71"/>
      <c r="I144" s="71"/>
      <c r="J144" s="194">
        <v>12431738.220000001</v>
      </c>
      <c r="K144" s="194">
        <v>600000</v>
      </c>
      <c r="L144" s="194">
        <v>11831738.220000001</v>
      </c>
      <c r="M144" s="194">
        <v>12431738.220000001</v>
      </c>
      <c r="N144" s="194">
        <v>600000</v>
      </c>
      <c r="O144" s="194">
        <v>11831738.220000001</v>
      </c>
      <c r="P144" s="72">
        <v>100</v>
      </c>
    </row>
    <row r="145" spans="1:16" ht="94.5" x14ac:dyDescent="0.25">
      <c r="A145" s="70" t="s">
        <v>930</v>
      </c>
      <c r="B145" s="71" t="s">
        <v>83</v>
      </c>
      <c r="C145" s="71" t="s">
        <v>417</v>
      </c>
      <c r="D145" s="71" t="s">
        <v>111</v>
      </c>
      <c r="E145" s="71" t="s">
        <v>99</v>
      </c>
      <c r="F145" s="71" t="s">
        <v>185</v>
      </c>
      <c r="G145" s="71" t="s">
        <v>928</v>
      </c>
      <c r="H145" s="71" t="s">
        <v>413</v>
      </c>
      <c r="I145" s="71"/>
      <c r="J145" s="194">
        <v>107010.9</v>
      </c>
      <c r="K145" s="194">
        <v>107010.9</v>
      </c>
      <c r="L145" s="194">
        <v>0</v>
      </c>
      <c r="M145" s="194">
        <v>107010.9</v>
      </c>
      <c r="N145" s="194">
        <v>107010.9</v>
      </c>
      <c r="O145" s="194">
        <v>0</v>
      </c>
      <c r="P145" s="72">
        <v>100</v>
      </c>
    </row>
    <row r="146" spans="1:16" x14ac:dyDescent="0.25">
      <c r="A146" s="70" t="s">
        <v>231</v>
      </c>
      <c r="B146" s="71" t="s">
        <v>83</v>
      </c>
      <c r="C146" s="71" t="s">
        <v>417</v>
      </c>
      <c r="D146" s="71" t="s">
        <v>111</v>
      </c>
      <c r="E146" s="71" t="s">
        <v>99</v>
      </c>
      <c r="F146" s="71" t="s">
        <v>185</v>
      </c>
      <c r="G146" s="71" t="s">
        <v>928</v>
      </c>
      <c r="H146" s="71" t="s">
        <v>413</v>
      </c>
      <c r="I146" s="71" t="s">
        <v>828</v>
      </c>
      <c r="J146" s="194">
        <v>107010.9</v>
      </c>
      <c r="K146" s="194">
        <v>107010.9</v>
      </c>
      <c r="L146" s="194">
        <v>0</v>
      </c>
      <c r="M146" s="194">
        <v>107010.9</v>
      </c>
      <c r="N146" s="194">
        <v>107010.9</v>
      </c>
      <c r="O146" s="194">
        <v>0</v>
      </c>
      <c r="P146" s="72">
        <v>100</v>
      </c>
    </row>
    <row r="147" spans="1:16" ht="63" x14ac:dyDescent="0.25">
      <c r="A147" s="70" t="s">
        <v>250</v>
      </c>
      <c r="B147" s="71" t="s">
        <v>83</v>
      </c>
      <c r="C147" s="71" t="s">
        <v>417</v>
      </c>
      <c r="D147" s="71" t="s">
        <v>111</v>
      </c>
      <c r="E147" s="71" t="s">
        <v>99</v>
      </c>
      <c r="F147" s="71" t="s">
        <v>185</v>
      </c>
      <c r="G147" s="71" t="s">
        <v>928</v>
      </c>
      <c r="H147" s="71" t="s">
        <v>413</v>
      </c>
      <c r="I147" s="71" t="s">
        <v>3</v>
      </c>
      <c r="J147" s="194">
        <v>107010.9</v>
      </c>
      <c r="K147" s="194">
        <v>107010.9</v>
      </c>
      <c r="L147" s="194">
        <v>0</v>
      </c>
      <c r="M147" s="194">
        <v>107010.9</v>
      </c>
      <c r="N147" s="194">
        <v>107010.9</v>
      </c>
      <c r="O147" s="194">
        <v>0</v>
      </c>
      <c r="P147" s="72">
        <v>100</v>
      </c>
    </row>
    <row r="148" spans="1:16" ht="94.5" x14ac:dyDescent="0.25">
      <c r="A148" s="70" t="s">
        <v>930</v>
      </c>
      <c r="B148" s="71" t="s">
        <v>83</v>
      </c>
      <c r="C148" s="71" t="s">
        <v>417</v>
      </c>
      <c r="D148" s="71" t="s">
        <v>111</v>
      </c>
      <c r="E148" s="71" t="s">
        <v>99</v>
      </c>
      <c r="F148" s="71" t="s">
        <v>185</v>
      </c>
      <c r="G148" s="71" t="s">
        <v>928</v>
      </c>
      <c r="H148" s="71" t="s">
        <v>1050</v>
      </c>
      <c r="I148" s="71"/>
      <c r="J148" s="194">
        <v>11831738.220000001</v>
      </c>
      <c r="K148" s="194">
        <v>0</v>
      </c>
      <c r="L148" s="194">
        <v>11831738.220000001</v>
      </c>
      <c r="M148" s="194">
        <v>11831738.220000001</v>
      </c>
      <c r="N148" s="194">
        <v>0</v>
      </c>
      <c r="O148" s="194">
        <v>11831738.220000001</v>
      </c>
      <c r="P148" s="72">
        <v>100</v>
      </c>
    </row>
    <row r="149" spans="1:16" x14ac:dyDescent="0.25">
      <c r="A149" s="70" t="s">
        <v>231</v>
      </c>
      <c r="B149" s="71" t="s">
        <v>83</v>
      </c>
      <c r="C149" s="71" t="s">
        <v>417</v>
      </c>
      <c r="D149" s="71" t="s">
        <v>111</v>
      </c>
      <c r="E149" s="71" t="s">
        <v>99</v>
      </c>
      <c r="F149" s="71" t="s">
        <v>185</v>
      </c>
      <c r="G149" s="71" t="s">
        <v>928</v>
      </c>
      <c r="H149" s="71" t="s">
        <v>1050</v>
      </c>
      <c r="I149" s="71" t="s">
        <v>828</v>
      </c>
      <c r="J149" s="194">
        <v>11831738.220000001</v>
      </c>
      <c r="K149" s="194">
        <v>0</v>
      </c>
      <c r="L149" s="194">
        <v>11831738.220000001</v>
      </c>
      <c r="M149" s="194">
        <v>11831738.220000001</v>
      </c>
      <c r="N149" s="194">
        <v>0</v>
      </c>
      <c r="O149" s="194">
        <v>11831738.220000001</v>
      </c>
      <c r="P149" s="72">
        <v>100</v>
      </c>
    </row>
    <row r="150" spans="1:16" ht="63" x14ac:dyDescent="0.25">
      <c r="A150" s="70" t="s">
        <v>250</v>
      </c>
      <c r="B150" s="71" t="s">
        <v>83</v>
      </c>
      <c r="C150" s="71" t="s">
        <v>417</v>
      </c>
      <c r="D150" s="71" t="s">
        <v>111</v>
      </c>
      <c r="E150" s="71" t="s">
        <v>99</v>
      </c>
      <c r="F150" s="71" t="s">
        <v>185</v>
      </c>
      <c r="G150" s="71" t="s">
        <v>928</v>
      </c>
      <c r="H150" s="71" t="s">
        <v>1050</v>
      </c>
      <c r="I150" s="71" t="s">
        <v>3</v>
      </c>
      <c r="J150" s="194">
        <v>11831738.220000001</v>
      </c>
      <c r="K150" s="194">
        <v>0</v>
      </c>
      <c r="L150" s="194">
        <v>11831738.220000001</v>
      </c>
      <c r="M150" s="194">
        <v>11831738.220000001</v>
      </c>
      <c r="N150" s="194">
        <v>0</v>
      </c>
      <c r="O150" s="194">
        <v>11831738.220000001</v>
      </c>
      <c r="P150" s="72">
        <v>100</v>
      </c>
    </row>
    <row r="151" spans="1:16" ht="94.5" x14ac:dyDescent="0.25">
      <c r="A151" s="70" t="s">
        <v>930</v>
      </c>
      <c r="B151" s="71" t="s">
        <v>83</v>
      </c>
      <c r="C151" s="71" t="s">
        <v>417</v>
      </c>
      <c r="D151" s="71" t="s">
        <v>111</v>
      </c>
      <c r="E151" s="71" t="s">
        <v>99</v>
      </c>
      <c r="F151" s="71" t="s">
        <v>185</v>
      </c>
      <c r="G151" s="71" t="s">
        <v>928</v>
      </c>
      <c r="H151" s="71" t="s">
        <v>1051</v>
      </c>
      <c r="I151" s="71"/>
      <c r="J151" s="194">
        <v>492989.1</v>
      </c>
      <c r="K151" s="194">
        <v>492989.1</v>
      </c>
      <c r="L151" s="194">
        <v>0</v>
      </c>
      <c r="M151" s="194">
        <v>492989.1</v>
      </c>
      <c r="N151" s="194">
        <v>492989.1</v>
      </c>
      <c r="O151" s="194">
        <v>0</v>
      </c>
      <c r="P151" s="72">
        <v>100</v>
      </c>
    </row>
    <row r="152" spans="1:16" x14ac:dyDescent="0.25">
      <c r="A152" s="70" t="s">
        <v>231</v>
      </c>
      <c r="B152" s="71" t="s">
        <v>83</v>
      </c>
      <c r="C152" s="71" t="s">
        <v>417</v>
      </c>
      <c r="D152" s="71" t="s">
        <v>111</v>
      </c>
      <c r="E152" s="71" t="s">
        <v>99</v>
      </c>
      <c r="F152" s="71" t="s">
        <v>185</v>
      </c>
      <c r="G152" s="71" t="s">
        <v>928</v>
      </c>
      <c r="H152" s="71" t="s">
        <v>1051</v>
      </c>
      <c r="I152" s="71" t="s">
        <v>828</v>
      </c>
      <c r="J152" s="194">
        <v>492989.1</v>
      </c>
      <c r="K152" s="194">
        <v>492989.1</v>
      </c>
      <c r="L152" s="194">
        <v>0</v>
      </c>
      <c r="M152" s="194">
        <v>492989.1</v>
      </c>
      <c r="N152" s="194">
        <v>492989.1</v>
      </c>
      <c r="O152" s="194">
        <v>0</v>
      </c>
      <c r="P152" s="72">
        <v>100</v>
      </c>
    </row>
    <row r="153" spans="1:16" ht="63" x14ac:dyDescent="0.25">
      <c r="A153" s="70" t="s">
        <v>250</v>
      </c>
      <c r="B153" s="71" t="s">
        <v>83</v>
      </c>
      <c r="C153" s="71" t="s">
        <v>417</v>
      </c>
      <c r="D153" s="71" t="s">
        <v>111</v>
      </c>
      <c r="E153" s="71" t="s">
        <v>99</v>
      </c>
      <c r="F153" s="71" t="s">
        <v>185</v>
      </c>
      <c r="G153" s="71" t="s">
        <v>928</v>
      </c>
      <c r="H153" s="71" t="s">
        <v>1051</v>
      </c>
      <c r="I153" s="71" t="s">
        <v>3</v>
      </c>
      <c r="J153" s="194">
        <v>492989.1</v>
      </c>
      <c r="K153" s="194">
        <v>492989.1</v>
      </c>
      <c r="L153" s="194">
        <v>0</v>
      </c>
      <c r="M153" s="194">
        <v>492989.1</v>
      </c>
      <c r="N153" s="194">
        <v>492989.1</v>
      </c>
      <c r="O153" s="194">
        <v>0</v>
      </c>
      <c r="P153" s="72">
        <v>100</v>
      </c>
    </row>
    <row r="154" spans="1:16" x14ac:dyDescent="0.25">
      <c r="A154" s="70" t="s">
        <v>203</v>
      </c>
      <c r="B154" s="71" t="s">
        <v>83</v>
      </c>
      <c r="C154" s="71" t="s">
        <v>417</v>
      </c>
      <c r="D154" s="71" t="s">
        <v>910</v>
      </c>
      <c r="E154" s="71"/>
      <c r="F154" s="71"/>
      <c r="G154" s="71"/>
      <c r="H154" s="71"/>
      <c r="I154" s="71"/>
      <c r="J154" s="194">
        <v>19910220.48</v>
      </c>
      <c r="K154" s="194">
        <v>2923582.84</v>
      </c>
      <c r="L154" s="194">
        <v>16986637.640000001</v>
      </c>
      <c r="M154" s="194">
        <v>18288678.32</v>
      </c>
      <c r="N154" s="194">
        <v>1302040.68</v>
      </c>
      <c r="O154" s="194">
        <v>16986637.640000001</v>
      </c>
      <c r="P154" s="72">
        <v>91.855729766383789</v>
      </c>
    </row>
    <row r="155" spans="1:16" ht="47.25" x14ac:dyDescent="0.25">
      <c r="A155" s="70" t="s">
        <v>921</v>
      </c>
      <c r="B155" s="71" t="s">
        <v>83</v>
      </c>
      <c r="C155" s="71" t="s">
        <v>417</v>
      </c>
      <c r="D155" s="71" t="s">
        <v>910</v>
      </c>
      <c r="E155" s="71" t="s">
        <v>99</v>
      </c>
      <c r="F155" s="71"/>
      <c r="G155" s="71"/>
      <c r="H155" s="71"/>
      <c r="I155" s="71"/>
      <c r="J155" s="194">
        <v>19910220.48</v>
      </c>
      <c r="K155" s="194">
        <v>2923582.84</v>
      </c>
      <c r="L155" s="194">
        <v>16986637.640000001</v>
      </c>
      <c r="M155" s="194">
        <v>18288678.32</v>
      </c>
      <c r="N155" s="194">
        <v>1302040.68</v>
      </c>
      <c r="O155" s="194">
        <v>16986637.640000001</v>
      </c>
      <c r="P155" s="72">
        <v>91.855729766383789</v>
      </c>
    </row>
    <row r="156" spans="1:16" ht="31.5" x14ac:dyDescent="0.25">
      <c r="A156" s="70" t="s">
        <v>222</v>
      </c>
      <c r="B156" s="71" t="s">
        <v>83</v>
      </c>
      <c r="C156" s="71" t="s">
        <v>417</v>
      </c>
      <c r="D156" s="71" t="s">
        <v>910</v>
      </c>
      <c r="E156" s="71" t="s">
        <v>99</v>
      </c>
      <c r="F156" s="71" t="s">
        <v>188</v>
      </c>
      <c r="G156" s="71"/>
      <c r="H156" s="71"/>
      <c r="I156" s="71"/>
      <c r="J156" s="194">
        <v>407582.84</v>
      </c>
      <c r="K156" s="194">
        <v>407582.84</v>
      </c>
      <c r="L156" s="194">
        <v>0</v>
      </c>
      <c r="M156" s="194">
        <v>407582.84</v>
      </c>
      <c r="N156" s="194">
        <v>407582.84</v>
      </c>
      <c r="O156" s="194">
        <v>0</v>
      </c>
      <c r="P156" s="72">
        <v>100</v>
      </c>
    </row>
    <row r="157" spans="1:16" ht="47.25" x14ac:dyDescent="0.25">
      <c r="A157" s="70" t="s">
        <v>922</v>
      </c>
      <c r="B157" s="71" t="s">
        <v>83</v>
      </c>
      <c r="C157" s="71" t="s">
        <v>417</v>
      </c>
      <c r="D157" s="71" t="s">
        <v>910</v>
      </c>
      <c r="E157" s="71" t="s">
        <v>99</v>
      </c>
      <c r="F157" s="71" t="s">
        <v>188</v>
      </c>
      <c r="G157" s="71" t="s">
        <v>99</v>
      </c>
      <c r="H157" s="71"/>
      <c r="I157" s="71"/>
      <c r="J157" s="194">
        <v>407582.84</v>
      </c>
      <c r="K157" s="194">
        <v>407582.84</v>
      </c>
      <c r="L157" s="194">
        <v>0</v>
      </c>
      <c r="M157" s="194">
        <v>407582.84</v>
      </c>
      <c r="N157" s="194">
        <v>407582.84</v>
      </c>
      <c r="O157" s="194">
        <v>0</v>
      </c>
      <c r="P157" s="72">
        <v>100</v>
      </c>
    </row>
    <row r="158" spans="1:16" ht="31.5" x14ac:dyDescent="0.25">
      <c r="A158" s="70" t="s">
        <v>239</v>
      </c>
      <c r="B158" s="71" t="s">
        <v>83</v>
      </c>
      <c r="C158" s="71" t="s">
        <v>417</v>
      </c>
      <c r="D158" s="71" t="s">
        <v>910</v>
      </c>
      <c r="E158" s="71" t="s">
        <v>99</v>
      </c>
      <c r="F158" s="71" t="s">
        <v>188</v>
      </c>
      <c r="G158" s="71" t="s">
        <v>99</v>
      </c>
      <c r="H158" s="71" t="s">
        <v>234</v>
      </c>
      <c r="I158" s="71"/>
      <c r="J158" s="194">
        <v>407582.84</v>
      </c>
      <c r="K158" s="194">
        <v>407582.84</v>
      </c>
      <c r="L158" s="194">
        <v>0</v>
      </c>
      <c r="M158" s="194">
        <v>407582.84</v>
      </c>
      <c r="N158" s="194">
        <v>407582.84</v>
      </c>
      <c r="O158" s="194">
        <v>0</v>
      </c>
      <c r="P158" s="72">
        <v>100</v>
      </c>
    </row>
    <row r="159" spans="1:16" ht="31.5" x14ac:dyDescent="0.25">
      <c r="A159" s="70" t="s">
        <v>228</v>
      </c>
      <c r="B159" s="71" t="s">
        <v>83</v>
      </c>
      <c r="C159" s="71" t="s">
        <v>417</v>
      </c>
      <c r="D159" s="71" t="s">
        <v>910</v>
      </c>
      <c r="E159" s="71" t="s">
        <v>99</v>
      </c>
      <c r="F159" s="71" t="s">
        <v>188</v>
      </c>
      <c r="G159" s="71" t="s">
        <v>99</v>
      </c>
      <c r="H159" s="71" t="s">
        <v>234</v>
      </c>
      <c r="I159" s="71" t="s">
        <v>768</v>
      </c>
      <c r="J159" s="194">
        <v>407582.84</v>
      </c>
      <c r="K159" s="194">
        <v>407582.84</v>
      </c>
      <c r="L159" s="194">
        <v>0</v>
      </c>
      <c r="M159" s="194">
        <v>407582.84</v>
      </c>
      <c r="N159" s="194">
        <v>407582.84</v>
      </c>
      <c r="O159" s="194">
        <v>0</v>
      </c>
      <c r="P159" s="72">
        <v>100</v>
      </c>
    </row>
    <row r="160" spans="1:16" ht="31.5" x14ac:dyDescent="0.25">
      <c r="A160" s="70" t="s">
        <v>229</v>
      </c>
      <c r="B160" s="71" t="s">
        <v>83</v>
      </c>
      <c r="C160" s="71" t="s">
        <v>417</v>
      </c>
      <c r="D160" s="71" t="s">
        <v>910</v>
      </c>
      <c r="E160" s="71" t="s">
        <v>99</v>
      </c>
      <c r="F160" s="71" t="s">
        <v>188</v>
      </c>
      <c r="G160" s="71" t="s">
        <v>99</v>
      </c>
      <c r="H160" s="71" t="s">
        <v>234</v>
      </c>
      <c r="I160" s="71" t="s">
        <v>230</v>
      </c>
      <c r="J160" s="194">
        <v>407582.84</v>
      </c>
      <c r="K160" s="194">
        <v>407582.84</v>
      </c>
      <c r="L160" s="194">
        <v>0</v>
      </c>
      <c r="M160" s="194">
        <v>407582.84</v>
      </c>
      <c r="N160" s="194">
        <v>407582.84</v>
      </c>
      <c r="O160" s="194">
        <v>0</v>
      </c>
      <c r="P160" s="72">
        <v>100</v>
      </c>
    </row>
    <row r="161" spans="1:16" ht="63" x14ac:dyDescent="0.25">
      <c r="A161" s="70" t="s">
        <v>247</v>
      </c>
      <c r="B161" s="71" t="s">
        <v>83</v>
      </c>
      <c r="C161" s="71" t="s">
        <v>417</v>
      </c>
      <c r="D161" s="71" t="s">
        <v>910</v>
      </c>
      <c r="E161" s="71" t="s">
        <v>99</v>
      </c>
      <c r="F161" s="71" t="s">
        <v>189</v>
      </c>
      <c r="G161" s="71"/>
      <c r="H161" s="71"/>
      <c r="I161" s="71"/>
      <c r="J161" s="194">
        <v>19502637.640000001</v>
      </c>
      <c r="K161" s="194">
        <v>2516000</v>
      </c>
      <c r="L161" s="194">
        <v>16986637.640000001</v>
      </c>
      <c r="M161" s="194">
        <v>17881095.48</v>
      </c>
      <c r="N161" s="194">
        <v>894457.84</v>
      </c>
      <c r="O161" s="194">
        <v>16986637.640000001</v>
      </c>
      <c r="P161" s="72">
        <v>91.685523825381395</v>
      </c>
    </row>
    <row r="162" spans="1:16" ht="47.25" x14ac:dyDescent="0.25">
      <c r="A162" s="70" t="s">
        <v>248</v>
      </c>
      <c r="B162" s="71" t="s">
        <v>83</v>
      </c>
      <c r="C162" s="71" t="s">
        <v>417</v>
      </c>
      <c r="D162" s="71" t="s">
        <v>910</v>
      </c>
      <c r="E162" s="71" t="s">
        <v>99</v>
      </c>
      <c r="F162" s="71" t="s">
        <v>189</v>
      </c>
      <c r="G162" s="71" t="s">
        <v>191</v>
      </c>
      <c r="H162" s="71"/>
      <c r="I162" s="71"/>
      <c r="J162" s="194">
        <v>19502637.640000001</v>
      </c>
      <c r="K162" s="194">
        <v>2516000</v>
      </c>
      <c r="L162" s="194">
        <v>16986637.640000001</v>
      </c>
      <c r="M162" s="194">
        <v>17881095.48</v>
      </c>
      <c r="N162" s="194">
        <v>894457.84</v>
      </c>
      <c r="O162" s="194">
        <v>16986637.640000001</v>
      </c>
      <c r="P162" s="72">
        <v>91.685523825381395</v>
      </c>
    </row>
    <row r="163" spans="1:16" ht="173.25" x14ac:dyDescent="0.25">
      <c r="A163" s="70" t="s">
        <v>781</v>
      </c>
      <c r="B163" s="71" t="s">
        <v>83</v>
      </c>
      <c r="C163" s="71" t="s">
        <v>417</v>
      </c>
      <c r="D163" s="71" t="s">
        <v>910</v>
      </c>
      <c r="E163" s="71" t="s">
        <v>99</v>
      </c>
      <c r="F163" s="71" t="s">
        <v>189</v>
      </c>
      <c r="G163" s="71" t="s">
        <v>191</v>
      </c>
      <c r="H163" s="71" t="s">
        <v>596</v>
      </c>
      <c r="I163" s="71"/>
      <c r="J163" s="194">
        <v>1621966.44</v>
      </c>
      <c r="K163" s="194">
        <v>1621966.44</v>
      </c>
      <c r="L163" s="194">
        <v>0</v>
      </c>
      <c r="M163" s="194">
        <v>424.28</v>
      </c>
      <c r="N163" s="194">
        <v>424.28</v>
      </c>
      <c r="O163" s="194">
        <v>0</v>
      </c>
      <c r="P163" s="72">
        <v>2.6158371069625833E-2</v>
      </c>
    </row>
    <row r="164" spans="1:16" ht="31.5" x14ac:dyDescent="0.25">
      <c r="A164" s="70" t="s">
        <v>228</v>
      </c>
      <c r="B164" s="71" t="s">
        <v>83</v>
      </c>
      <c r="C164" s="71" t="s">
        <v>417</v>
      </c>
      <c r="D164" s="71" t="s">
        <v>910</v>
      </c>
      <c r="E164" s="71" t="s">
        <v>99</v>
      </c>
      <c r="F164" s="71" t="s">
        <v>189</v>
      </c>
      <c r="G164" s="71" t="s">
        <v>191</v>
      </c>
      <c r="H164" s="71" t="s">
        <v>596</v>
      </c>
      <c r="I164" s="71" t="s">
        <v>768</v>
      </c>
      <c r="J164" s="194">
        <v>1621966.44</v>
      </c>
      <c r="K164" s="194">
        <v>1621966.44</v>
      </c>
      <c r="L164" s="194">
        <v>0</v>
      </c>
      <c r="M164" s="194">
        <v>424.28</v>
      </c>
      <c r="N164" s="194">
        <v>424.28</v>
      </c>
      <c r="O164" s="194">
        <v>0</v>
      </c>
      <c r="P164" s="72">
        <v>2.6158371069625833E-2</v>
      </c>
    </row>
    <row r="165" spans="1:16" ht="31.5" x14ac:dyDescent="0.25">
      <c r="A165" s="70" t="s">
        <v>229</v>
      </c>
      <c r="B165" s="71" t="s">
        <v>83</v>
      </c>
      <c r="C165" s="71" t="s">
        <v>417</v>
      </c>
      <c r="D165" s="71" t="s">
        <v>910</v>
      </c>
      <c r="E165" s="71" t="s">
        <v>99</v>
      </c>
      <c r="F165" s="71" t="s">
        <v>189</v>
      </c>
      <c r="G165" s="71" t="s">
        <v>191</v>
      </c>
      <c r="H165" s="71" t="s">
        <v>596</v>
      </c>
      <c r="I165" s="71" t="s">
        <v>230</v>
      </c>
      <c r="J165" s="194">
        <v>1621966.44</v>
      </c>
      <c r="K165" s="194">
        <v>1621966.44</v>
      </c>
      <c r="L165" s="194">
        <v>0</v>
      </c>
      <c r="M165" s="194">
        <v>424.28</v>
      </c>
      <c r="N165" s="194">
        <v>424.28</v>
      </c>
      <c r="O165" s="194">
        <v>0</v>
      </c>
      <c r="P165" s="72">
        <v>2.6158371069625833E-2</v>
      </c>
    </row>
    <row r="166" spans="1:16" ht="173.25" x14ac:dyDescent="0.25">
      <c r="A166" s="70" t="s">
        <v>781</v>
      </c>
      <c r="B166" s="71" t="s">
        <v>83</v>
      </c>
      <c r="C166" s="71" t="s">
        <v>417</v>
      </c>
      <c r="D166" s="71" t="s">
        <v>910</v>
      </c>
      <c r="E166" s="71" t="s">
        <v>99</v>
      </c>
      <c r="F166" s="71" t="s">
        <v>189</v>
      </c>
      <c r="G166" s="71" t="s">
        <v>191</v>
      </c>
      <c r="H166" s="71" t="s">
        <v>249</v>
      </c>
      <c r="I166" s="71"/>
      <c r="J166" s="194">
        <v>16986637.640000001</v>
      </c>
      <c r="K166" s="194">
        <v>0</v>
      </c>
      <c r="L166" s="194">
        <v>16986637.640000001</v>
      </c>
      <c r="M166" s="194">
        <v>16986637.640000001</v>
      </c>
      <c r="N166" s="194">
        <v>0</v>
      </c>
      <c r="O166" s="194">
        <v>16986637.640000001</v>
      </c>
      <c r="P166" s="72">
        <v>100</v>
      </c>
    </row>
    <row r="167" spans="1:16" ht="31.5" x14ac:dyDescent="0.25">
      <c r="A167" s="70" t="s">
        <v>228</v>
      </c>
      <c r="B167" s="71" t="s">
        <v>83</v>
      </c>
      <c r="C167" s="71" t="s">
        <v>417</v>
      </c>
      <c r="D167" s="71" t="s">
        <v>910</v>
      </c>
      <c r="E167" s="71" t="s">
        <v>99</v>
      </c>
      <c r="F167" s="71" t="s">
        <v>189</v>
      </c>
      <c r="G167" s="71" t="s">
        <v>191</v>
      </c>
      <c r="H167" s="71" t="s">
        <v>249</v>
      </c>
      <c r="I167" s="71" t="s">
        <v>768</v>
      </c>
      <c r="J167" s="194">
        <v>16986637.640000001</v>
      </c>
      <c r="K167" s="194">
        <v>0</v>
      </c>
      <c r="L167" s="194">
        <v>16986637.640000001</v>
      </c>
      <c r="M167" s="194">
        <v>16986637.640000001</v>
      </c>
      <c r="N167" s="194">
        <v>0</v>
      </c>
      <c r="O167" s="194">
        <v>16986637.640000001</v>
      </c>
      <c r="P167" s="72">
        <v>100</v>
      </c>
    </row>
    <row r="168" spans="1:16" ht="31.5" x14ac:dyDescent="0.25">
      <c r="A168" s="70" t="s">
        <v>229</v>
      </c>
      <c r="B168" s="71" t="s">
        <v>83</v>
      </c>
      <c r="C168" s="71" t="s">
        <v>417</v>
      </c>
      <c r="D168" s="71" t="s">
        <v>910</v>
      </c>
      <c r="E168" s="71" t="s">
        <v>99</v>
      </c>
      <c r="F168" s="71" t="s">
        <v>189</v>
      </c>
      <c r="G168" s="71" t="s">
        <v>191</v>
      </c>
      <c r="H168" s="71" t="s">
        <v>249</v>
      </c>
      <c r="I168" s="71" t="s">
        <v>230</v>
      </c>
      <c r="J168" s="194">
        <v>16986637.640000001</v>
      </c>
      <c r="K168" s="194">
        <v>0</v>
      </c>
      <c r="L168" s="194">
        <v>16986637.640000001</v>
      </c>
      <c r="M168" s="194">
        <v>16986637.640000001</v>
      </c>
      <c r="N168" s="194">
        <v>0</v>
      </c>
      <c r="O168" s="194">
        <v>16986637.640000001</v>
      </c>
      <c r="P168" s="72">
        <v>100</v>
      </c>
    </row>
    <row r="169" spans="1:16" ht="173.25" x14ac:dyDescent="0.25">
      <c r="A169" s="70" t="s">
        <v>781</v>
      </c>
      <c r="B169" s="71" t="s">
        <v>83</v>
      </c>
      <c r="C169" s="71" t="s">
        <v>417</v>
      </c>
      <c r="D169" s="71" t="s">
        <v>910</v>
      </c>
      <c r="E169" s="71" t="s">
        <v>99</v>
      </c>
      <c r="F169" s="71" t="s">
        <v>189</v>
      </c>
      <c r="G169" s="71" t="s">
        <v>191</v>
      </c>
      <c r="H169" s="71" t="s">
        <v>251</v>
      </c>
      <c r="I169" s="71"/>
      <c r="J169" s="194">
        <v>894033.56</v>
      </c>
      <c r="K169" s="194">
        <v>894033.56</v>
      </c>
      <c r="L169" s="194">
        <v>0</v>
      </c>
      <c r="M169" s="194">
        <v>894033.56</v>
      </c>
      <c r="N169" s="194">
        <v>894033.56</v>
      </c>
      <c r="O169" s="194">
        <v>0</v>
      </c>
      <c r="P169" s="72">
        <v>100</v>
      </c>
    </row>
    <row r="170" spans="1:16" ht="31.5" x14ac:dyDescent="0.25">
      <c r="A170" s="70" t="s">
        <v>228</v>
      </c>
      <c r="B170" s="71" t="s">
        <v>83</v>
      </c>
      <c r="C170" s="71" t="s">
        <v>417</v>
      </c>
      <c r="D170" s="71" t="s">
        <v>910</v>
      </c>
      <c r="E170" s="71" t="s">
        <v>99</v>
      </c>
      <c r="F170" s="71" t="s">
        <v>189</v>
      </c>
      <c r="G170" s="71" t="s">
        <v>191</v>
      </c>
      <c r="H170" s="71" t="s">
        <v>251</v>
      </c>
      <c r="I170" s="71" t="s">
        <v>768</v>
      </c>
      <c r="J170" s="194">
        <v>894033.56</v>
      </c>
      <c r="K170" s="194">
        <v>894033.56</v>
      </c>
      <c r="L170" s="194">
        <v>0</v>
      </c>
      <c r="M170" s="194">
        <v>894033.56</v>
      </c>
      <c r="N170" s="194">
        <v>894033.56</v>
      </c>
      <c r="O170" s="194">
        <v>0</v>
      </c>
      <c r="P170" s="72">
        <v>100</v>
      </c>
    </row>
    <row r="171" spans="1:16" ht="31.5" x14ac:dyDescent="0.25">
      <c r="A171" s="70" t="s">
        <v>229</v>
      </c>
      <c r="B171" s="71" t="s">
        <v>83</v>
      </c>
      <c r="C171" s="71" t="s">
        <v>417</v>
      </c>
      <c r="D171" s="71" t="s">
        <v>910</v>
      </c>
      <c r="E171" s="71" t="s">
        <v>99</v>
      </c>
      <c r="F171" s="71" t="s">
        <v>189</v>
      </c>
      <c r="G171" s="71" t="s">
        <v>191</v>
      </c>
      <c r="H171" s="71" t="s">
        <v>251</v>
      </c>
      <c r="I171" s="71" t="s">
        <v>230</v>
      </c>
      <c r="J171" s="194">
        <v>894033.56</v>
      </c>
      <c r="K171" s="194">
        <v>894033.56</v>
      </c>
      <c r="L171" s="194">
        <v>0</v>
      </c>
      <c r="M171" s="194">
        <v>894033.56</v>
      </c>
      <c r="N171" s="194">
        <v>894033.56</v>
      </c>
      <c r="O171" s="194">
        <v>0</v>
      </c>
      <c r="P171" s="72">
        <v>100</v>
      </c>
    </row>
    <row r="172" spans="1:16" x14ac:dyDescent="0.25">
      <c r="A172" s="70" t="s">
        <v>204</v>
      </c>
      <c r="B172" s="71" t="s">
        <v>83</v>
      </c>
      <c r="C172" s="71" t="s">
        <v>417</v>
      </c>
      <c r="D172" s="71" t="s">
        <v>911</v>
      </c>
      <c r="E172" s="71"/>
      <c r="F172" s="71"/>
      <c r="G172" s="71"/>
      <c r="H172" s="71"/>
      <c r="I172" s="71"/>
      <c r="J172" s="194">
        <v>2008969.06</v>
      </c>
      <c r="K172" s="194">
        <v>2008969.06</v>
      </c>
      <c r="L172" s="194">
        <v>0</v>
      </c>
      <c r="M172" s="194">
        <v>240288.57</v>
      </c>
      <c r="N172" s="194">
        <v>240288.57</v>
      </c>
      <c r="O172" s="194">
        <v>0</v>
      </c>
      <c r="P172" s="72">
        <v>11.960789978517639</v>
      </c>
    </row>
    <row r="173" spans="1:16" ht="47.25" x14ac:dyDescent="0.25">
      <c r="A173" s="70" t="s">
        <v>921</v>
      </c>
      <c r="B173" s="71" t="s">
        <v>83</v>
      </c>
      <c r="C173" s="71" t="s">
        <v>417</v>
      </c>
      <c r="D173" s="71" t="s">
        <v>911</v>
      </c>
      <c r="E173" s="71" t="s">
        <v>99</v>
      </c>
      <c r="F173" s="71"/>
      <c r="G173" s="71"/>
      <c r="H173" s="71"/>
      <c r="I173" s="71"/>
      <c r="J173" s="194">
        <v>2008969.06</v>
      </c>
      <c r="K173" s="194">
        <v>2008969.06</v>
      </c>
      <c r="L173" s="194">
        <v>0</v>
      </c>
      <c r="M173" s="194">
        <v>240288.57</v>
      </c>
      <c r="N173" s="194">
        <v>240288.57</v>
      </c>
      <c r="O173" s="194">
        <v>0</v>
      </c>
      <c r="P173" s="72">
        <v>11.960789978517639</v>
      </c>
    </row>
    <row r="174" spans="1:16" ht="47.25" x14ac:dyDescent="0.25">
      <c r="A174" s="70" t="s">
        <v>597</v>
      </c>
      <c r="B174" s="71" t="s">
        <v>83</v>
      </c>
      <c r="C174" s="71" t="s">
        <v>417</v>
      </c>
      <c r="D174" s="71" t="s">
        <v>911</v>
      </c>
      <c r="E174" s="71" t="s">
        <v>99</v>
      </c>
      <c r="F174" s="71" t="s">
        <v>185</v>
      </c>
      <c r="G174" s="71"/>
      <c r="H174" s="71"/>
      <c r="I174" s="71"/>
      <c r="J174" s="194">
        <v>2008969.06</v>
      </c>
      <c r="K174" s="194">
        <v>2008969.06</v>
      </c>
      <c r="L174" s="194">
        <v>0</v>
      </c>
      <c r="M174" s="194">
        <v>240288.57</v>
      </c>
      <c r="N174" s="194">
        <v>240288.57</v>
      </c>
      <c r="O174" s="194">
        <v>0</v>
      </c>
      <c r="P174" s="72">
        <v>11.960789978517639</v>
      </c>
    </row>
    <row r="175" spans="1:16" ht="31.5" x14ac:dyDescent="0.25">
      <c r="A175" s="70" t="s">
        <v>252</v>
      </c>
      <c r="B175" s="71" t="s">
        <v>83</v>
      </c>
      <c r="C175" s="71" t="s">
        <v>417</v>
      </c>
      <c r="D175" s="71" t="s">
        <v>911</v>
      </c>
      <c r="E175" s="71" t="s">
        <v>99</v>
      </c>
      <c r="F175" s="71" t="s">
        <v>185</v>
      </c>
      <c r="G175" s="71" t="s">
        <v>195</v>
      </c>
      <c r="H175" s="71"/>
      <c r="I175" s="71"/>
      <c r="J175" s="194">
        <v>2008969.06</v>
      </c>
      <c r="K175" s="194">
        <v>2008969.06</v>
      </c>
      <c r="L175" s="194">
        <v>0</v>
      </c>
      <c r="M175" s="194">
        <v>240288.57</v>
      </c>
      <c r="N175" s="194">
        <v>240288.57</v>
      </c>
      <c r="O175" s="194">
        <v>0</v>
      </c>
      <c r="P175" s="72">
        <v>11.960789978517639</v>
      </c>
    </row>
    <row r="176" spans="1:16" x14ac:dyDescent="0.25">
      <c r="A176" s="70" t="s">
        <v>254</v>
      </c>
      <c r="B176" s="71" t="s">
        <v>83</v>
      </c>
      <c r="C176" s="71" t="s">
        <v>417</v>
      </c>
      <c r="D176" s="71" t="s">
        <v>911</v>
      </c>
      <c r="E176" s="71" t="s">
        <v>99</v>
      </c>
      <c r="F176" s="71" t="s">
        <v>185</v>
      </c>
      <c r="G176" s="71" t="s">
        <v>195</v>
      </c>
      <c r="H176" s="71" t="s">
        <v>234</v>
      </c>
      <c r="I176" s="71"/>
      <c r="J176" s="194">
        <v>2008969.06</v>
      </c>
      <c r="K176" s="194">
        <v>2008969.06</v>
      </c>
      <c r="L176" s="194">
        <v>0</v>
      </c>
      <c r="M176" s="194">
        <v>240288.57</v>
      </c>
      <c r="N176" s="194">
        <v>240288.57</v>
      </c>
      <c r="O176" s="194">
        <v>0</v>
      </c>
      <c r="P176" s="72">
        <v>11.960789978517639</v>
      </c>
    </row>
    <row r="177" spans="1:16" ht="31.5" x14ac:dyDescent="0.25">
      <c r="A177" s="70" t="s">
        <v>228</v>
      </c>
      <c r="B177" s="71" t="s">
        <v>83</v>
      </c>
      <c r="C177" s="71" t="s">
        <v>417</v>
      </c>
      <c r="D177" s="71" t="s">
        <v>911</v>
      </c>
      <c r="E177" s="71" t="s">
        <v>99</v>
      </c>
      <c r="F177" s="71" t="s">
        <v>185</v>
      </c>
      <c r="G177" s="71" t="s">
        <v>195</v>
      </c>
      <c r="H177" s="71" t="s">
        <v>234</v>
      </c>
      <c r="I177" s="71" t="s">
        <v>768</v>
      </c>
      <c r="J177" s="194">
        <v>2008969.06</v>
      </c>
      <c r="K177" s="194">
        <v>2008969.06</v>
      </c>
      <c r="L177" s="194">
        <v>0</v>
      </c>
      <c r="M177" s="194">
        <v>240288.57</v>
      </c>
      <c r="N177" s="194">
        <v>240288.57</v>
      </c>
      <c r="O177" s="194">
        <v>0</v>
      </c>
      <c r="P177" s="72">
        <v>11.960789978517639</v>
      </c>
    </row>
    <row r="178" spans="1:16" ht="31.5" x14ac:dyDescent="0.25">
      <c r="A178" s="70" t="s">
        <v>229</v>
      </c>
      <c r="B178" s="71" t="s">
        <v>83</v>
      </c>
      <c r="C178" s="71" t="s">
        <v>417</v>
      </c>
      <c r="D178" s="71" t="s">
        <v>911</v>
      </c>
      <c r="E178" s="71" t="s">
        <v>99</v>
      </c>
      <c r="F178" s="71" t="s">
        <v>185</v>
      </c>
      <c r="G178" s="71" t="s">
        <v>195</v>
      </c>
      <c r="H178" s="71" t="s">
        <v>234</v>
      </c>
      <c r="I178" s="71" t="s">
        <v>230</v>
      </c>
      <c r="J178" s="194">
        <v>2008969.06</v>
      </c>
      <c r="K178" s="194">
        <v>2008969.06</v>
      </c>
      <c r="L178" s="194">
        <v>0</v>
      </c>
      <c r="M178" s="194">
        <v>240288.57</v>
      </c>
      <c r="N178" s="194">
        <v>240288.57</v>
      </c>
      <c r="O178" s="194">
        <v>0</v>
      </c>
      <c r="P178" s="72">
        <v>11.960789978517639</v>
      </c>
    </row>
    <row r="179" spans="1:16" x14ac:dyDescent="0.25">
      <c r="A179" s="70" t="s">
        <v>205</v>
      </c>
      <c r="B179" s="71" t="s">
        <v>83</v>
      </c>
      <c r="C179" s="71" t="s">
        <v>417</v>
      </c>
      <c r="D179" s="71" t="s">
        <v>191</v>
      </c>
      <c r="E179" s="71"/>
      <c r="F179" s="71"/>
      <c r="G179" s="71"/>
      <c r="H179" s="71"/>
      <c r="I179" s="71"/>
      <c r="J179" s="194">
        <v>870366.61</v>
      </c>
      <c r="K179" s="194">
        <v>195756.62</v>
      </c>
      <c r="L179" s="194">
        <v>674609.99</v>
      </c>
      <c r="M179" s="194">
        <v>870366.61</v>
      </c>
      <c r="N179" s="194">
        <v>195756.62</v>
      </c>
      <c r="O179" s="194">
        <v>674609.99</v>
      </c>
      <c r="P179" s="72">
        <v>100</v>
      </c>
    </row>
    <row r="180" spans="1:16" ht="47.25" x14ac:dyDescent="0.25">
      <c r="A180" s="70" t="s">
        <v>921</v>
      </c>
      <c r="B180" s="71" t="s">
        <v>83</v>
      </c>
      <c r="C180" s="71" t="s">
        <v>417</v>
      </c>
      <c r="D180" s="71" t="s">
        <v>191</v>
      </c>
      <c r="E180" s="71" t="s">
        <v>99</v>
      </c>
      <c r="F180" s="71"/>
      <c r="G180" s="71"/>
      <c r="H180" s="71"/>
      <c r="I180" s="71"/>
      <c r="J180" s="194">
        <v>870366.61</v>
      </c>
      <c r="K180" s="194">
        <v>195756.62</v>
      </c>
      <c r="L180" s="194">
        <v>674609.99</v>
      </c>
      <c r="M180" s="194">
        <v>870366.61</v>
      </c>
      <c r="N180" s="194">
        <v>195756.62</v>
      </c>
      <c r="O180" s="194">
        <v>674609.99</v>
      </c>
      <c r="P180" s="72">
        <v>100</v>
      </c>
    </row>
    <row r="181" spans="1:16" ht="47.25" x14ac:dyDescent="0.25">
      <c r="A181" s="70" t="s">
        <v>1052</v>
      </c>
      <c r="B181" s="71" t="s">
        <v>83</v>
      </c>
      <c r="C181" s="71" t="s">
        <v>417</v>
      </c>
      <c r="D181" s="71" t="s">
        <v>191</v>
      </c>
      <c r="E181" s="71" t="s">
        <v>99</v>
      </c>
      <c r="F181" s="71" t="s">
        <v>183</v>
      </c>
      <c r="G181" s="71"/>
      <c r="H181" s="71"/>
      <c r="I181" s="71"/>
      <c r="J181" s="194">
        <v>999.95</v>
      </c>
      <c r="K181" s="194">
        <v>999.95</v>
      </c>
      <c r="L181" s="194">
        <v>0</v>
      </c>
      <c r="M181" s="194">
        <v>999.95</v>
      </c>
      <c r="N181" s="194">
        <v>999.95</v>
      </c>
      <c r="O181" s="194">
        <v>0</v>
      </c>
      <c r="P181" s="72">
        <v>100</v>
      </c>
    </row>
    <row r="182" spans="1:16" ht="31.5" x14ac:dyDescent="0.25">
      <c r="A182" s="70" t="s">
        <v>1053</v>
      </c>
      <c r="B182" s="71" t="s">
        <v>83</v>
      </c>
      <c r="C182" s="71" t="s">
        <v>417</v>
      </c>
      <c r="D182" s="71" t="s">
        <v>191</v>
      </c>
      <c r="E182" s="71" t="s">
        <v>99</v>
      </c>
      <c r="F182" s="71" t="s">
        <v>183</v>
      </c>
      <c r="G182" s="71" t="s">
        <v>192</v>
      </c>
      <c r="H182" s="71"/>
      <c r="I182" s="71"/>
      <c r="J182" s="194">
        <v>999.95</v>
      </c>
      <c r="K182" s="194">
        <v>999.95</v>
      </c>
      <c r="L182" s="194">
        <v>0</v>
      </c>
      <c r="M182" s="194">
        <v>999.95</v>
      </c>
      <c r="N182" s="194">
        <v>999.95</v>
      </c>
      <c r="O182" s="194">
        <v>0</v>
      </c>
      <c r="P182" s="72">
        <v>100</v>
      </c>
    </row>
    <row r="183" spans="1:16" ht="63" x14ac:dyDescent="0.25">
      <c r="A183" s="70" t="s">
        <v>1054</v>
      </c>
      <c r="B183" s="71" t="s">
        <v>83</v>
      </c>
      <c r="C183" s="71" t="s">
        <v>417</v>
      </c>
      <c r="D183" s="71" t="s">
        <v>191</v>
      </c>
      <c r="E183" s="71" t="s">
        <v>99</v>
      </c>
      <c r="F183" s="71" t="s">
        <v>183</v>
      </c>
      <c r="G183" s="71" t="s">
        <v>192</v>
      </c>
      <c r="H183" s="71" t="s">
        <v>844</v>
      </c>
      <c r="I183" s="71"/>
      <c r="J183" s="194">
        <v>999.95</v>
      </c>
      <c r="K183" s="194">
        <v>999.95</v>
      </c>
      <c r="L183" s="194">
        <v>0</v>
      </c>
      <c r="M183" s="194">
        <v>999.95</v>
      </c>
      <c r="N183" s="194">
        <v>999.95</v>
      </c>
      <c r="O183" s="194">
        <v>0</v>
      </c>
      <c r="P183" s="72">
        <v>100</v>
      </c>
    </row>
    <row r="184" spans="1:16" ht="31.5" x14ac:dyDescent="0.25">
      <c r="A184" s="70" t="s">
        <v>228</v>
      </c>
      <c r="B184" s="71" t="s">
        <v>83</v>
      </c>
      <c r="C184" s="71" t="s">
        <v>417</v>
      </c>
      <c r="D184" s="71" t="s">
        <v>191</v>
      </c>
      <c r="E184" s="71" t="s">
        <v>99</v>
      </c>
      <c r="F184" s="71" t="s">
        <v>183</v>
      </c>
      <c r="G184" s="71" t="s">
        <v>192</v>
      </c>
      <c r="H184" s="71" t="s">
        <v>844</v>
      </c>
      <c r="I184" s="71" t="s">
        <v>768</v>
      </c>
      <c r="J184" s="194">
        <v>999.95</v>
      </c>
      <c r="K184" s="194">
        <v>999.95</v>
      </c>
      <c r="L184" s="194">
        <v>0</v>
      </c>
      <c r="M184" s="194">
        <v>999.95</v>
      </c>
      <c r="N184" s="194">
        <v>999.95</v>
      </c>
      <c r="O184" s="194">
        <v>0</v>
      </c>
      <c r="P184" s="72">
        <v>100</v>
      </c>
    </row>
    <row r="185" spans="1:16" ht="31.5" x14ac:dyDescent="0.25">
      <c r="A185" s="70" t="s">
        <v>229</v>
      </c>
      <c r="B185" s="71" t="s">
        <v>83</v>
      </c>
      <c r="C185" s="71" t="s">
        <v>417</v>
      </c>
      <c r="D185" s="71" t="s">
        <v>191</v>
      </c>
      <c r="E185" s="71" t="s">
        <v>99</v>
      </c>
      <c r="F185" s="71" t="s">
        <v>183</v>
      </c>
      <c r="G185" s="71" t="s">
        <v>192</v>
      </c>
      <c r="H185" s="71" t="s">
        <v>844</v>
      </c>
      <c r="I185" s="71" t="s">
        <v>230</v>
      </c>
      <c r="J185" s="194">
        <v>999.95</v>
      </c>
      <c r="K185" s="194">
        <v>999.95</v>
      </c>
      <c r="L185" s="194">
        <v>0</v>
      </c>
      <c r="M185" s="194">
        <v>999.95</v>
      </c>
      <c r="N185" s="194">
        <v>999.95</v>
      </c>
      <c r="O185" s="194">
        <v>0</v>
      </c>
      <c r="P185" s="72">
        <v>100</v>
      </c>
    </row>
    <row r="186" spans="1:16" ht="31.5" x14ac:dyDescent="0.25">
      <c r="A186" s="70" t="s">
        <v>752</v>
      </c>
      <c r="B186" s="71" t="s">
        <v>83</v>
      </c>
      <c r="C186" s="71" t="s">
        <v>417</v>
      </c>
      <c r="D186" s="71" t="s">
        <v>191</v>
      </c>
      <c r="E186" s="71" t="s">
        <v>99</v>
      </c>
      <c r="F186" s="71" t="s">
        <v>184</v>
      </c>
      <c r="G186" s="71"/>
      <c r="H186" s="71"/>
      <c r="I186" s="71"/>
      <c r="J186" s="194">
        <v>749566.66</v>
      </c>
      <c r="K186" s="194">
        <v>74956.67</v>
      </c>
      <c r="L186" s="194">
        <v>674609.99</v>
      </c>
      <c r="M186" s="194">
        <v>749566.66</v>
      </c>
      <c r="N186" s="194">
        <v>74956.67</v>
      </c>
      <c r="O186" s="194">
        <v>674609.99</v>
      </c>
      <c r="P186" s="72">
        <v>100</v>
      </c>
    </row>
    <row r="187" spans="1:16" ht="63" x14ac:dyDescent="0.25">
      <c r="A187" s="70" t="s">
        <v>598</v>
      </c>
      <c r="B187" s="71" t="s">
        <v>83</v>
      </c>
      <c r="C187" s="71" t="s">
        <v>417</v>
      </c>
      <c r="D187" s="71" t="s">
        <v>191</v>
      </c>
      <c r="E187" s="71" t="s">
        <v>99</v>
      </c>
      <c r="F187" s="71" t="s">
        <v>184</v>
      </c>
      <c r="G187" s="71" t="s">
        <v>193</v>
      </c>
      <c r="H187" s="71"/>
      <c r="I187" s="71"/>
      <c r="J187" s="194">
        <v>749566.66</v>
      </c>
      <c r="K187" s="194">
        <v>74956.67</v>
      </c>
      <c r="L187" s="194">
        <v>674609.99</v>
      </c>
      <c r="M187" s="194">
        <v>749566.66</v>
      </c>
      <c r="N187" s="194">
        <v>74956.67</v>
      </c>
      <c r="O187" s="194">
        <v>674609.99</v>
      </c>
      <c r="P187" s="72">
        <v>100</v>
      </c>
    </row>
    <row r="188" spans="1:16" ht="94.5" x14ac:dyDescent="0.25">
      <c r="A188" s="70" t="s">
        <v>409</v>
      </c>
      <c r="B188" s="71" t="s">
        <v>83</v>
      </c>
      <c r="C188" s="71" t="s">
        <v>417</v>
      </c>
      <c r="D188" s="71" t="s">
        <v>191</v>
      </c>
      <c r="E188" s="71" t="s">
        <v>99</v>
      </c>
      <c r="F188" s="71" t="s">
        <v>184</v>
      </c>
      <c r="G188" s="71" t="s">
        <v>193</v>
      </c>
      <c r="H188" s="71" t="s">
        <v>410</v>
      </c>
      <c r="I188" s="71"/>
      <c r="J188" s="194">
        <v>674609.99</v>
      </c>
      <c r="K188" s="194">
        <v>0</v>
      </c>
      <c r="L188" s="194">
        <v>674609.99</v>
      </c>
      <c r="M188" s="194">
        <v>674609.99</v>
      </c>
      <c r="N188" s="194">
        <v>0</v>
      </c>
      <c r="O188" s="194">
        <v>674609.99</v>
      </c>
      <c r="P188" s="72">
        <v>100</v>
      </c>
    </row>
    <row r="189" spans="1:16" ht="31.5" x14ac:dyDescent="0.25">
      <c r="A189" s="70" t="s">
        <v>228</v>
      </c>
      <c r="B189" s="71" t="s">
        <v>83</v>
      </c>
      <c r="C189" s="71" t="s">
        <v>417</v>
      </c>
      <c r="D189" s="71" t="s">
        <v>191</v>
      </c>
      <c r="E189" s="71" t="s">
        <v>99</v>
      </c>
      <c r="F189" s="71" t="s">
        <v>184</v>
      </c>
      <c r="G189" s="71" t="s">
        <v>193</v>
      </c>
      <c r="H189" s="71" t="s">
        <v>410</v>
      </c>
      <c r="I189" s="71" t="s">
        <v>768</v>
      </c>
      <c r="J189" s="194">
        <v>674609.99</v>
      </c>
      <c r="K189" s="194">
        <v>0</v>
      </c>
      <c r="L189" s="194">
        <v>674609.99</v>
      </c>
      <c r="M189" s="194">
        <v>674609.99</v>
      </c>
      <c r="N189" s="194">
        <v>0</v>
      </c>
      <c r="O189" s="194">
        <v>674609.99</v>
      </c>
      <c r="P189" s="72">
        <v>100</v>
      </c>
    </row>
    <row r="190" spans="1:16" ht="31.5" x14ac:dyDescent="0.25">
      <c r="A190" s="70" t="s">
        <v>229</v>
      </c>
      <c r="B190" s="71" t="s">
        <v>83</v>
      </c>
      <c r="C190" s="71" t="s">
        <v>417</v>
      </c>
      <c r="D190" s="71" t="s">
        <v>191</v>
      </c>
      <c r="E190" s="71" t="s">
        <v>99</v>
      </c>
      <c r="F190" s="71" t="s">
        <v>184</v>
      </c>
      <c r="G190" s="71" t="s">
        <v>193</v>
      </c>
      <c r="H190" s="71" t="s">
        <v>410</v>
      </c>
      <c r="I190" s="71" t="s">
        <v>230</v>
      </c>
      <c r="J190" s="194">
        <v>674609.99</v>
      </c>
      <c r="K190" s="194">
        <v>0</v>
      </c>
      <c r="L190" s="194">
        <v>674609.99</v>
      </c>
      <c r="M190" s="194">
        <v>674609.99</v>
      </c>
      <c r="N190" s="194">
        <v>0</v>
      </c>
      <c r="O190" s="194">
        <v>674609.99</v>
      </c>
      <c r="P190" s="72">
        <v>100</v>
      </c>
    </row>
    <row r="191" spans="1:16" ht="94.5" x14ac:dyDescent="0.25">
      <c r="A191" s="70" t="s">
        <v>409</v>
      </c>
      <c r="B191" s="71" t="s">
        <v>83</v>
      </c>
      <c r="C191" s="71" t="s">
        <v>417</v>
      </c>
      <c r="D191" s="71" t="s">
        <v>191</v>
      </c>
      <c r="E191" s="71" t="s">
        <v>99</v>
      </c>
      <c r="F191" s="71" t="s">
        <v>184</v>
      </c>
      <c r="G191" s="71" t="s">
        <v>193</v>
      </c>
      <c r="H191" s="71" t="s">
        <v>411</v>
      </c>
      <c r="I191" s="71"/>
      <c r="J191" s="194">
        <v>74956.67</v>
      </c>
      <c r="K191" s="194">
        <v>74956.67</v>
      </c>
      <c r="L191" s="194">
        <v>0</v>
      </c>
      <c r="M191" s="194">
        <v>74956.67</v>
      </c>
      <c r="N191" s="194">
        <v>74956.67</v>
      </c>
      <c r="O191" s="194">
        <v>0</v>
      </c>
      <c r="P191" s="72">
        <v>100</v>
      </c>
    </row>
    <row r="192" spans="1:16" ht="31.5" x14ac:dyDescent="0.25">
      <c r="A192" s="70" t="s">
        <v>228</v>
      </c>
      <c r="B192" s="71" t="s">
        <v>83</v>
      </c>
      <c r="C192" s="71" t="s">
        <v>417</v>
      </c>
      <c r="D192" s="71" t="s">
        <v>191</v>
      </c>
      <c r="E192" s="71" t="s">
        <v>99</v>
      </c>
      <c r="F192" s="71" t="s">
        <v>184</v>
      </c>
      <c r="G192" s="71" t="s">
        <v>193</v>
      </c>
      <c r="H192" s="71" t="s">
        <v>411</v>
      </c>
      <c r="I192" s="71" t="s">
        <v>768</v>
      </c>
      <c r="J192" s="194">
        <v>74956.67</v>
      </c>
      <c r="K192" s="194">
        <v>74956.67</v>
      </c>
      <c r="L192" s="194">
        <v>0</v>
      </c>
      <c r="M192" s="194">
        <v>74956.67</v>
      </c>
      <c r="N192" s="194">
        <v>74956.67</v>
      </c>
      <c r="O192" s="194">
        <v>0</v>
      </c>
      <c r="P192" s="72">
        <v>100</v>
      </c>
    </row>
    <row r="193" spans="1:16" ht="31.5" x14ac:dyDescent="0.25">
      <c r="A193" s="70" t="s">
        <v>229</v>
      </c>
      <c r="B193" s="71" t="s">
        <v>83</v>
      </c>
      <c r="C193" s="71" t="s">
        <v>417</v>
      </c>
      <c r="D193" s="71" t="s">
        <v>191</v>
      </c>
      <c r="E193" s="71" t="s">
        <v>99</v>
      </c>
      <c r="F193" s="71" t="s">
        <v>184</v>
      </c>
      <c r="G193" s="71" t="s">
        <v>193</v>
      </c>
      <c r="H193" s="71" t="s">
        <v>411</v>
      </c>
      <c r="I193" s="71" t="s">
        <v>230</v>
      </c>
      <c r="J193" s="194">
        <v>74956.67</v>
      </c>
      <c r="K193" s="194">
        <v>74956.67</v>
      </c>
      <c r="L193" s="194">
        <v>0</v>
      </c>
      <c r="M193" s="194">
        <v>74956.67</v>
      </c>
      <c r="N193" s="194">
        <v>74956.67</v>
      </c>
      <c r="O193" s="194">
        <v>0</v>
      </c>
      <c r="P193" s="72">
        <v>100</v>
      </c>
    </row>
    <row r="194" spans="1:16" ht="31.5" x14ac:dyDescent="0.25">
      <c r="A194" s="70" t="s">
        <v>826</v>
      </c>
      <c r="B194" s="71" t="s">
        <v>83</v>
      </c>
      <c r="C194" s="71" t="s">
        <v>417</v>
      </c>
      <c r="D194" s="71" t="s">
        <v>191</v>
      </c>
      <c r="E194" s="71" t="s">
        <v>99</v>
      </c>
      <c r="F194" s="71" t="s">
        <v>186</v>
      </c>
      <c r="G194" s="71"/>
      <c r="H194" s="71"/>
      <c r="I194" s="71"/>
      <c r="J194" s="194">
        <v>119800</v>
      </c>
      <c r="K194" s="194">
        <v>119800</v>
      </c>
      <c r="L194" s="194">
        <v>0</v>
      </c>
      <c r="M194" s="194">
        <v>119800</v>
      </c>
      <c r="N194" s="194">
        <v>119800</v>
      </c>
      <c r="O194" s="194">
        <v>0</v>
      </c>
      <c r="P194" s="72">
        <v>100</v>
      </c>
    </row>
    <row r="195" spans="1:16" ht="63" x14ac:dyDescent="0.25">
      <c r="A195" s="70" t="s">
        <v>842</v>
      </c>
      <c r="B195" s="71" t="s">
        <v>83</v>
      </c>
      <c r="C195" s="71" t="s">
        <v>417</v>
      </c>
      <c r="D195" s="71" t="s">
        <v>191</v>
      </c>
      <c r="E195" s="71" t="s">
        <v>99</v>
      </c>
      <c r="F195" s="71" t="s">
        <v>186</v>
      </c>
      <c r="G195" s="71" t="s">
        <v>190</v>
      </c>
      <c r="H195" s="71"/>
      <c r="I195" s="71"/>
      <c r="J195" s="194">
        <v>95000</v>
      </c>
      <c r="K195" s="194">
        <v>95000</v>
      </c>
      <c r="L195" s="194">
        <v>0</v>
      </c>
      <c r="M195" s="194">
        <v>95000</v>
      </c>
      <c r="N195" s="194">
        <v>95000</v>
      </c>
      <c r="O195" s="194">
        <v>0</v>
      </c>
      <c r="P195" s="72">
        <v>100</v>
      </c>
    </row>
    <row r="196" spans="1:16" ht="31.5" x14ac:dyDescent="0.25">
      <c r="A196" s="70" t="s">
        <v>814</v>
      </c>
      <c r="B196" s="71" t="s">
        <v>83</v>
      </c>
      <c r="C196" s="71" t="s">
        <v>417</v>
      </c>
      <c r="D196" s="71" t="s">
        <v>191</v>
      </c>
      <c r="E196" s="71" t="s">
        <v>99</v>
      </c>
      <c r="F196" s="71" t="s">
        <v>186</v>
      </c>
      <c r="G196" s="71" t="s">
        <v>190</v>
      </c>
      <c r="H196" s="71" t="s">
        <v>234</v>
      </c>
      <c r="I196" s="71"/>
      <c r="J196" s="194">
        <v>95000</v>
      </c>
      <c r="K196" s="194">
        <v>95000</v>
      </c>
      <c r="L196" s="194">
        <v>0</v>
      </c>
      <c r="M196" s="194">
        <v>95000</v>
      </c>
      <c r="N196" s="194">
        <v>95000</v>
      </c>
      <c r="O196" s="194">
        <v>0</v>
      </c>
      <c r="P196" s="72">
        <v>100</v>
      </c>
    </row>
    <row r="197" spans="1:16" ht="31.5" x14ac:dyDescent="0.25">
      <c r="A197" s="70" t="s">
        <v>228</v>
      </c>
      <c r="B197" s="71" t="s">
        <v>83</v>
      </c>
      <c r="C197" s="71" t="s">
        <v>417</v>
      </c>
      <c r="D197" s="71" t="s">
        <v>191</v>
      </c>
      <c r="E197" s="71" t="s">
        <v>99</v>
      </c>
      <c r="F197" s="71" t="s">
        <v>186</v>
      </c>
      <c r="G197" s="71" t="s">
        <v>190</v>
      </c>
      <c r="H197" s="71" t="s">
        <v>234</v>
      </c>
      <c r="I197" s="71" t="s">
        <v>768</v>
      </c>
      <c r="J197" s="194">
        <v>95000</v>
      </c>
      <c r="K197" s="194">
        <v>95000</v>
      </c>
      <c r="L197" s="194">
        <v>0</v>
      </c>
      <c r="M197" s="194">
        <v>95000</v>
      </c>
      <c r="N197" s="194">
        <v>95000</v>
      </c>
      <c r="O197" s="194">
        <v>0</v>
      </c>
      <c r="P197" s="72">
        <v>100</v>
      </c>
    </row>
    <row r="198" spans="1:16" ht="31.5" x14ac:dyDescent="0.25">
      <c r="A198" s="70" t="s">
        <v>229</v>
      </c>
      <c r="B198" s="71" t="s">
        <v>83</v>
      </c>
      <c r="C198" s="71" t="s">
        <v>417</v>
      </c>
      <c r="D198" s="71" t="s">
        <v>191</v>
      </c>
      <c r="E198" s="71" t="s">
        <v>99</v>
      </c>
      <c r="F198" s="71" t="s">
        <v>186</v>
      </c>
      <c r="G198" s="71" t="s">
        <v>190</v>
      </c>
      <c r="H198" s="71" t="s">
        <v>234</v>
      </c>
      <c r="I198" s="71" t="s">
        <v>230</v>
      </c>
      <c r="J198" s="194">
        <v>95000</v>
      </c>
      <c r="K198" s="194">
        <v>95000</v>
      </c>
      <c r="L198" s="194">
        <v>0</v>
      </c>
      <c r="M198" s="194">
        <v>95000</v>
      </c>
      <c r="N198" s="194">
        <v>95000</v>
      </c>
      <c r="O198" s="194">
        <v>0</v>
      </c>
      <c r="P198" s="72">
        <v>100</v>
      </c>
    </row>
    <row r="199" spans="1:16" ht="47.25" x14ac:dyDescent="0.25">
      <c r="A199" s="70" t="s">
        <v>255</v>
      </c>
      <c r="B199" s="71" t="s">
        <v>83</v>
      </c>
      <c r="C199" s="71" t="s">
        <v>417</v>
      </c>
      <c r="D199" s="71" t="s">
        <v>191</v>
      </c>
      <c r="E199" s="71" t="s">
        <v>99</v>
      </c>
      <c r="F199" s="71" t="s">
        <v>186</v>
      </c>
      <c r="G199" s="71" t="s">
        <v>191</v>
      </c>
      <c r="H199" s="71"/>
      <c r="I199" s="71"/>
      <c r="J199" s="194">
        <v>24800</v>
      </c>
      <c r="K199" s="194">
        <v>24800</v>
      </c>
      <c r="L199" s="194">
        <v>0</v>
      </c>
      <c r="M199" s="194">
        <v>24800</v>
      </c>
      <c r="N199" s="194">
        <v>24800</v>
      </c>
      <c r="O199" s="194">
        <v>0</v>
      </c>
      <c r="P199" s="72">
        <v>100</v>
      </c>
    </row>
    <row r="200" spans="1:16" ht="31.5" x14ac:dyDescent="0.25">
      <c r="A200" s="70" t="s">
        <v>815</v>
      </c>
      <c r="B200" s="71" t="s">
        <v>83</v>
      </c>
      <c r="C200" s="71" t="s">
        <v>417</v>
      </c>
      <c r="D200" s="71" t="s">
        <v>191</v>
      </c>
      <c r="E200" s="71" t="s">
        <v>99</v>
      </c>
      <c r="F200" s="71" t="s">
        <v>186</v>
      </c>
      <c r="G200" s="71" t="s">
        <v>191</v>
      </c>
      <c r="H200" s="71" t="s">
        <v>234</v>
      </c>
      <c r="I200" s="71"/>
      <c r="J200" s="194">
        <v>24800</v>
      </c>
      <c r="K200" s="194">
        <v>24800</v>
      </c>
      <c r="L200" s="194">
        <v>0</v>
      </c>
      <c r="M200" s="194">
        <v>24800</v>
      </c>
      <c r="N200" s="194">
        <v>24800</v>
      </c>
      <c r="O200" s="194">
        <v>0</v>
      </c>
      <c r="P200" s="72">
        <v>100</v>
      </c>
    </row>
    <row r="201" spans="1:16" ht="31.5" x14ac:dyDescent="0.25">
      <c r="A201" s="70" t="s">
        <v>228</v>
      </c>
      <c r="B201" s="71" t="s">
        <v>83</v>
      </c>
      <c r="C201" s="71" t="s">
        <v>417</v>
      </c>
      <c r="D201" s="71" t="s">
        <v>191</v>
      </c>
      <c r="E201" s="71" t="s">
        <v>99</v>
      </c>
      <c r="F201" s="71" t="s">
        <v>186</v>
      </c>
      <c r="G201" s="71" t="s">
        <v>191</v>
      </c>
      <c r="H201" s="71" t="s">
        <v>234</v>
      </c>
      <c r="I201" s="71" t="s">
        <v>768</v>
      </c>
      <c r="J201" s="194">
        <v>24800</v>
      </c>
      <c r="K201" s="194">
        <v>24800</v>
      </c>
      <c r="L201" s="194">
        <v>0</v>
      </c>
      <c r="M201" s="194">
        <v>24800</v>
      </c>
      <c r="N201" s="194">
        <v>24800</v>
      </c>
      <c r="O201" s="194">
        <v>0</v>
      </c>
      <c r="P201" s="72">
        <v>100</v>
      </c>
    </row>
    <row r="202" spans="1:16" ht="31.5" x14ac:dyDescent="0.25">
      <c r="A202" s="70" t="s">
        <v>229</v>
      </c>
      <c r="B202" s="71" t="s">
        <v>83</v>
      </c>
      <c r="C202" s="71" t="s">
        <v>417</v>
      </c>
      <c r="D202" s="71" t="s">
        <v>191</v>
      </c>
      <c r="E202" s="71" t="s">
        <v>99</v>
      </c>
      <c r="F202" s="71" t="s">
        <v>186</v>
      </c>
      <c r="G202" s="71" t="s">
        <v>191</v>
      </c>
      <c r="H202" s="71" t="s">
        <v>234</v>
      </c>
      <c r="I202" s="71" t="s">
        <v>230</v>
      </c>
      <c r="J202" s="194">
        <v>24800</v>
      </c>
      <c r="K202" s="194">
        <v>24800</v>
      </c>
      <c r="L202" s="194">
        <v>0</v>
      </c>
      <c r="M202" s="194">
        <v>24800</v>
      </c>
      <c r="N202" s="194">
        <v>24800</v>
      </c>
      <c r="O202" s="194">
        <v>0</v>
      </c>
      <c r="P202" s="72">
        <v>100</v>
      </c>
    </row>
    <row r="203" spans="1:16" x14ac:dyDescent="0.25">
      <c r="A203" s="70" t="s">
        <v>843</v>
      </c>
      <c r="B203" s="71" t="s">
        <v>83</v>
      </c>
      <c r="C203" s="71" t="s">
        <v>2</v>
      </c>
      <c r="D203" s="71"/>
      <c r="E203" s="71"/>
      <c r="F203" s="71"/>
      <c r="G203" s="71"/>
      <c r="H203" s="71"/>
      <c r="I203" s="71"/>
      <c r="J203" s="194">
        <v>82290720.980000004</v>
      </c>
      <c r="K203" s="194">
        <v>18446204.870000001</v>
      </c>
      <c r="L203" s="194">
        <v>63844516.109999999</v>
      </c>
      <c r="M203" s="194">
        <v>82190720.980000004</v>
      </c>
      <c r="N203" s="194">
        <v>18446204.870000001</v>
      </c>
      <c r="O203" s="194">
        <v>63744516.109999999</v>
      </c>
      <c r="P203" s="72">
        <v>99.87847961615951</v>
      </c>
    </row>
    <row r="204" spans="1:16" x14ac:dyDescent="0.25">
      <c r="A204" s="70" t="s">
        <v>206</v>
      </c>
      <c r="B204" s="71" t="s">
        <v>83</v>
      </c>
      <c r="C204" s="71" t="s">
        <v>2</v>
      </c>
      <c r="D204" s="71" t="s">
        <v>99</v>
      </c>
      <c r="E204" s="71"/>
      <c r="F204" s="71"/>
      <c r="G204" s="71"/>
      <c r="H204" s="71"/>
      <c r="I204" s="71"/>
      <c r="J204" s="194">
        <v>62868338.240000002</v>
      </c>
      <c r="K204" s="194">
        <v>534953.69999999995</v>
      </c>
      <c r="L204" s="194">
        <v>62333384.539999999</v>
      </c>
      <c r="M204" s="194">
        <v>62868338.240000002</v>
      </c>
      <c r="N204" s="194">
        <v>534953.69999999995</v>
      </c>
      <c r="O204" s="194">
        <v>62333384.539999999</v>
      </c>
      <c r="P204" s="72">
        <v>100</v>
      </c>
    </row>
    <row r="205" spans="1:16" ht="47.25" x14ac:dyDescent="0.25">
      <c r="A205" s="70" t="s">
        <v>921</v>
      </c>
      <c r="B205" s="71" t="s">
        <v>83</v>
      </c>
      <c r="C205" s="71" t="s">
        <v>2</v>
      </c>
      <c r="D205" s="71" t="s">
        <v>99</v>
      </c>
      <c r="E205" s="71" t="s">
        <v>99</v>
      </c>
      <c r="F205" s="71"/>
      <c r="G205" s="71"/>
      <c r="H205" s="71"/>
      <c r="I205" s="71"/>
      <c r="J205" s="194">
        <v>62868338.240000002</v>
      </c>
      <c r="K205" s="194">
        <v>534953.69999999995</v>
      </c>
      <c r="L205" s="194">
        <v>62333384.539999999</v>
      </c>
      <c r="M205" s="194">
        <v>62868338.240000002</v>
      </c>
      <c r="N205" s="194">
        <v>534953.69999999995</v>
      </c>
      <c r="O205" s="194">
        <v>62333384.539999999</v>
      </c>
      <c r="P205" s="72">
        <v>100</v>
      </c>
    </row>
    <row r="206" spans="1:16" ht="31.5" x14ac:dyDescent="0.25">
      <c r="A206" s="70" t="s">
        <v>752</v>
      </c>
      <c r="B206" s="71" t="s">
        <v>83</v>
      </c>
      <c r="C206" s="71" t="s">
        <v>2</v>
      </c>
      <c r="D206" s="71" t="s">
        <v>99</v>
      </c>
      <c r="E206" s="71" t="s">
        <v>99</v>
      </c>
      <c r="F206" s="71" t="s">
        <v>184</v>
      </c>
      <c r="G206" s="71"/>
      <c r="H206" s="71"/>
      <c r="I206" s="71"/>
      <c r="J206" s="194">
        <v>62506387.399999999</v>
      </c>
      <c r="K206" s="194">
        <v>173002.86</v>
      </c>
      <c r="L206" s="194">
        <v>62333384.539999999</v>
      </c>
      <c r="M206" s="194">
        <v>62506387.399999999</v>
      </c>
      <c r="N206" s="194">
        <v>173002.86</v>
      </c>
      <c r="O206" s="194">
        <v>62333384.539999999</v>
      </c>
      <c r="P206" s="72">
        <v>100</v>
      </c>
    </row>
    <row r="207" spans="1:16" ht="47.25" x14ac:dyDescent="0.25">
      <c r="A207" s="70" t="s">
        <v>408</v>
      </c>
      <c r="B207" s="71" t="s">
        <v>83</v>
      </c>
      <c r="C207" s="71" t="s">
        <v>2</v>
      </c>
      <c r="D207" s="71" t="s">
        <v>99</v>
      </c>
      <c r="E207" s="71" t="s">
        <v>99</v>
      </c>
      <c r="F207" s="71" t="s">
        <v>184</v>
      </c>
      <c r="G207" s="71" t="s">
        <v>13</v>
      </c>
      <c r="H207" s="71"/>
      <c r="I207" s="71"/>
      <c r="J207" s="194">
        <v>59590</v>
      </c>
      <c r="K207" s="194">
        <v>59590</v>
      </c>
      <c r="L207" s="194">
        <v>0</v>
      </c>
      <c r="M207" s="194">
        <v>59590</v>
      </c>
      <c r="N207" s="194">
        <v>59590</v>
      </c>
      <c r="O207" s="194">
        <v>0</v>
      </c>
      <c r="P207" s="72">
        <v>100</v>
      </c>
    </row>
    <row r="208" spans="1:16" ht="78.75" x14ac:dyDescent="0.25">
      <c r="A208" s="70" t="s">
        <v>1055</v>
      </c>
      <c r="B208" s="71" t="s">
        <v>83</v>
      </c>
      <c r="C208" s="71" t="s">
        <v>2</v>
      </c>
      <c r="D208" s="71" t="s">
        <v>99</v>
      </c>
      <c r="E208" s="71" t="s">
        <v>99</v>
      </c>
      <c r="F208" s="71" t="s">
        <v>184</v>
      </c>
      <c r="G208" s="71" t="s">
        <v>13</v>
      </c>
      <c r="H208" s="71" t="s">
        <v>235</v>
      </c>
      <c r="I208" s="71"/>
      <c r="J208" s="194">
        <v>59590</v>
      </c>
      <c r="K208" s="194">
        <v>59590</v>
      </c>
      <c r="L208" s="194">
        <v>0</v>
      </c>
      <c r="M208" s="194">
        <v>59590</v>
      </c>
      <c r="N208" s="194">
        <v>59590</v>
      </c>
      <c r="O208" s="194">
        <v>0</v>
      </c>
      <c r="P208" s="72">
        <v>100</v>
      </c>
    </row>
    <row r="209" spans="1:16" ht="31.5" x14ac:dyDescent="0.25">
      <c r="A209" s="70" t="s">
        <v>228</v>
      </c>
      <c r="B209" s="71" t="s">
        <v>83</v>
      </c>
      <c r="C209" s="71" t="s">
        <v>2</v>
      </c>
      <c r="D209" s="71" t="s">
        <v>99</v>
      </c>
      <c r="E209" s="71" t="s">
        <v>99</v>
      </c>
      <c r="F209" s="71" t="s">
        <v>184</v>
      </c>
      <c r="G209" s="71" t="s">
        <v>13</v>
      </c>
      <c r="H209" s="71" t="s">
        <v>235</v>
      </c>
      <c r="I209" s="71" t="s">
        <v>768</v>
      </c>
      <c r="J209" s="194">
        <v>59590</v>
      </c>
      <c r="K209" s="194">
        <v>59590</v>
      </c>
      <c r="L209" s="194">
        <v>0</v>
      </c>
      <c r="M209" s="194">
        <v>59590</v>
      </c>
      <c r="N209" s="194">
        <v>59590</v>
      </c>
      <c r="O209" s="194">
        <v>0</v>
      </c>
      <c r="P209" s="72">
        <v>100</v>
      </c>
    </row>
    <row r="210" spans="1:16" ht="31.5" x14ac:dyDescent="0.25">
      <c r="A210" s="70" t="s">
        <v>229</v>
      </c>
      <c r="B210" s="71" t="s">
        <v>83</v>
      </c>
      <c r="C210" s="71" t="s">
        <v>2</v>
      </c>
      <c r="D210" s="71" t="s">
        <v>99</v>
      </c>
      <c r="E210" s="71" t="s">
        <v>99</v>
      </c>
      <c r="F210" s="71" t="s">
        <v>184</v>
      </c>
      <c r="G210" s="71" t="s">
        <v>13</v>
      </c>
      <c r="H210" s="71" t="s">
        <v>235</v>
      </c>
      <c r="I210" s="71" t="s">
        <v>230</v>
      </c>
      <c r="J210" s="194">
        <v>59590</v>
      </c>
      <c r="K210" s="194">
        <v>59590</v>
      </c>
      <c r="L210" s="194">
        <v>0</v>
      </c>
      <c r="M210" s="194">
        <v>59590</v>
      </c>
      <c r="N210" s="194">
        <v>59590</v>
      </c>
      <c r="O210" s="194">
        <v>0</v>
      </c>
      <c r="P210" s="72">
        <v>100</v>
      </c>
    </row>
    <row r="211" spans="1:16" ht="47.25" x14ac:dyDescent="0.25">
      <c r="A211" s="70" t="s">
        <v>408</v>
      </c>
      <c r="B211" s="71" t="s">
        <v>83</v>
      </c>
      <c r="C211" s="71" t="s">
        <v>2</v>
      </c>
      <c r="D211" s="71" t="s">
        <v>99</v>
      </c>
      <c r="E211" s="71" t="s">
        <v>99</v>
      </c>
      <c r="F211" s="71" t="s">
        <v>184</v>
      </c>
      <c r="G211" s="71" t="s">
        <v>1056</v>
      </c>
      <c r="H211" s="71"/>
      <c r="I211" s="71"/>
      <c r="J211" s="194">
        <v>62446797.399999999</v>
      </c>
      <c r="K211" s="194">
        <v>113412.86</v>
      </c>
      <c r="L211" s="194">
        <v>62333384.539999999</v>
      </c>
      <c r="M211" s="194">
        <v>62446797.399999999</v>
      </c>
      <c r="N211" s="194">
        <v>113412.86</v>
      </c>
      <c r="O211" s="194">
        <v>62333384.539999999</v>
      </c>
      <c r="P211" s="72">
        <v>100</v>
      </c>
    </row>
    <row r="212" spans="1:16" ht="78.75" x14ac:dyDescent="0.25">
      <c r="A212" s="70" t="s">
        <v>1057</v>
      </c>
      <c r="B212" s="71" t="s">
        <v>83</v>
      </c>
      <c r="C212" s="71" t="s">
        <v>2</v>
      </c>
      <c r="D212" s="71" t="s">
        <v>99</v>
      </c>
      <c r="E212" s="71" t="s">
        <v>99</v>
      </c>
      <c r="F212" s="71" t="s">
        <v>184</v>
      </c>
      <c r="G212" s="71" t="s">
        <v>1056</v>
      </c>
      <c r="H212" s="71" t="s">
        <v>1058</v>
      </c>
      <c r="I212" s="71"/>
      <c r="J212" s="194">
        <v>37684339.630000003</v>
      </c>
      <c r="K212" s="194">
        <v>0</v>
      </c>
      <c r="L212" s="194">
        <v>37684339.630000003</v>
      </c>
      <c r="M212" s="194">
        <v>37684339.630000003</v>
      </c>
      <c r="N212" s="194">
        <v>0</v>
      </c>
      <c r="O212" s="194">
        <v>37684339.630000003</v>
      </c>
      <c r="P212" s="72">
        <v>100</v>
      </c>
    </row>
    <row r="213" spans="1:16" ht="31.5" x14ac:dyDescent="0.25">
      <c r="A213" s="70" t="s">
        <v>253</v>
      </c>
      <c r="B213" s="71" t="s">
        <v>83</v>
      </c>
      <c r="C213" s="71" t="s">
        <v>2</v>
      </c>
      <c r="D213" s="71" t="s">
        <v>99</v>
      </c>
      <c r="E213" s="71" t="s">
        <v>99</v>
      </c>
      <c r="F213" s="71" t="s">
        <v>184</v>
      </c>
      <c r="G213" s="71" t="s">
        <v>1056</v>
      </c>
      <c r="H213" s="71" t="s">
        <v>1058</v>
      </c>
      <c r="I213" s="71" t="s">
        <v>841</v>
      </c>
      <c r="J213" s="194">
        <v>2786852.66</v>
      </c>
      <c r="K213" s="194">
        <v>0</v>
      </c>
      <c r="L213" s="194">
        <v>2786852.66</v>
      </c>
      <c r="M213" s="194">
        <v>2786852.66</v>
      </c>
      <c r="N213" s="194">
        <v>0</v>
      </c>
      <c r="O213" s="194">
        <v>2786852.66</v>
      </c>
      <c r="P213" s="72">
        <v>100</v>
      </c>
    </row>
    <row r="214" spans="1:16" x14ac:dyDescent="0.25">
      <c r="A214" s="70" t="s">
        <v>412</v>
      </c>
      <c r="B214" s="71" t="s">
        <v>83</v>
      </c>
      <c r="C214" s="71" t="s">
        <v>2</v>
      </c>
      <c r="D214" s="71" t="s">
        <v>99</v>
      </c>
      <c r="E214" s="71" t="s">
        <v>99</v>
      </c>
      <c r="F214" s="71" t="s">
        <v>184</v>
      </c>
      <c r="G214" s="71" t="s">
        <v>1056</v>
      </c>
      <c r="H214" s="71" t="s">
        <v>1058</v>
      </c>
      <c r="I214" s="71" t="s">
        <v>92</v>
      </c>
      <c r="J214" s="194">
        <v>2786852.66</v>
      </c>
      <c r="K214" s="194">
        <v>0</v>
      </c>
      <c r="L214" s="194">
        <v>2786852.66</v>
      </c>
      <c r="M214" s="194">
        <v>2786852.66</v>
      </c>
      <c r="N214" s="194">
        <v>0</v>
      </c>
      <c r="O214" s="194">
        <v>2786852.66</v>
      </c>
      <c r="P214" s="72">
        <v>100</v>
      </c>
    </row>
    <row r="215" spans="1:16" x14ac:dyDescent="0.25">
      <c r="A215" s="70" t="s">
        <v>231</v>
      </c>
      <c r="B215" s="71" t="s">
        <v>83</v>
      </c>
      <c r="C215" s="71" t="s">
        <v>2</v>
      </c>
      <c r="D215" s="71" t="s">
        <v>99</v>
      </c>
      <c r="E215" s="71" t="s">
        <v>99</v>
      </c>
      <c r="F215" s="71" t="s">
        <v>184</v>
      </c>
      <c r="G215" s="71" t="s">
        <v>1056</v>
      </c>
      <c r="H215" s="71" t="s">
        <v>1058</v>
      </c>
      <c r="I215" s="71" t="s">
        <v>828</v>
      </c>
      <c r="J215" s="194">
        <v>34897486.969999999</v>
      </c>
      <c r="K215" s="194">
        <v>0</v>
      </c>
      <c r="L215" s="194">
        <v>34897486.969999999</v>
      </c>
      <c r="M215" s="194">
        <v>34897486.969999999</v>
      </c>
      <c r="N215" s="194">
        <v>0</v>
      </c>
      <c r="O215" s="194">
        <v>34897486.969999999</v>
      </c>
      <c r="P215" s="72">
        <v>100</v>
      </c>
    </row>
    <row r="216" spans="1:16" x14ac:dyDescent="0.25">
      <c r="A216" s="70" t="s">
        <v>232</v>
      </c>
      <c r="B216" s="71" t="s">
        <v>83</v>
      </c>
      <c r="C216" s="71" t="s">
        <v>2</v>
      </c>
      <c r="D216" s="71" t="s">
        <v>99</v>
      </c>
      <c r="E216" s="71" t="s">
        <v>99</v>
      </c>
      <c r="F216" s="71" t="s">
        <v>184</v>
      </c>
      <c r="G216" s="71" t="s">
        <v>1056</v>
      </c>
      <c r="H216" s="71" t="s">
        <v>1058</v>
      </c>
      <c r="I216" s="71" t="s">
        <v>233</v>
      </c>
      <c r="J216" s="194">
        <v>34897486.969999999</v>
      </c>
      <c r="K216" s="194">
        <v>0</v>
      </c>
      <c r="L216" s="194">
        <v>34897486.969999999</v>
      </c>
      <c r="M216" s="194">
        <v>34897486.969999999</v>
      </c>
      <c r="N216" s="194">
        <v>0</v>
      </c>
      <c r="O216" s="194">
        <v>34897486.969999999</v>
      </c>
      <c r="P216" s="72">
        <v>100</v>
      </c>
    </row>
    <row r="217" spans="1:16" ht="78.75" x14ac:dyDescent="0.25">
      <c r="A217" s="70" t="s">
        <v>1057</v>
      </c>
      <c r="B217" s="71" t="s">
        <v>83</v>
      </c>
      <c r="C217" s="71" t="s">
        <v>2</v>
      </c>
      <c r="D217" s="71" t="s">
        <v>99</v>
      </c>
      <c r="E217" s="71" t="s">
        <v>99</v>
      </c>
      <c r="F217" s="71" t="s">
        <v>184</v>
      </c>
      <c r="G217" s="71" t="s">
        <v>1056</v>
      </c>
      <c r="H217" s="71" t="s">
        <v>1059</v>
      </c>
      <c r="I217" s="71"/>
      <c r="J217" s="194">
        <v>753686.8</v>
      </c>
      <c r="K217" s="194">
        <v>0</v>
      </c>
      <c r="L217" s="194">
        <v>753686.8</v>
      </c>
      <c r="M217" s="194">
        <v>753686.8</v>
      </c>
      <c r="N217" s="194">
        <v>0</v>
      </c>
      <c r="O217" s="194">
        <v>753686.8</v>
      </c>
      <c r="P217" s="72">
        <v>100</v>
      </c>
    </row>
    <row r="218" spans="1:16" ht="31.5" x14ac:dyDescent="0.25">
      <c r="A218" s="70" t="s">
        <v>253</v>
      </c>
      <c r="B218" s="71" t="s">
        <v>83</v>
      </c>
      <c r="C218" s="71" t="s">
        <v>2</v>
      </c>
      <c r="D218" s="71" t="s">
        <v>99</v>
      </c>
      <c r="E218" s="71" t="s">
        <v>99</v>
      </c>
      <c r="F218" s="71" t="s">
        <v>184</v>
      </c>
      <c r="G218" s="71" t="s">
        <v>1056</v>
      </c>
      <c r="H218" s="71" t="s">
        <v>1059</v>
      </c>
      <c r="I218" s="71" t="s">
        <v>841</v>
      </c>
      <c r="J218" s="194">
        <v>55737.05</v>
      </c>
      <c r="K218" s="194">
        <v>0</v>
      </c>
      <c r="L218" s="194">
        <v>55737.05</v>
      </c>
      <c r="M218" s="194">
        <v>55737.05</v>
      </c>
      <c r="N218" s="194">
        <v>0</v>
      </c>
      <c r="O218" s="194">
        <v>55737.05</v>
      </c>
      <c r="P218" s="72">
        <v>100</v>
      </c>
    </row>
    <row r="219" spans="1:16" x14ac:dyDescent="0.25">
      <c r="A219" s="70" t="s">
        <v>412</v>
      </c>
      <c r="B219" s="71" t="s">
        <v>83</v>
      </c>
      <c r="C219" s="71" t="s">
        <v>2</v>
      </c>
      <c r="D219" s="71" t="s">
        <v>99</v>
      </c>
      <c r="E219" s="71" t="s">
        <v>99</v>
      </c>
      <c r="F219" s="71" t="s">
        <v>184</v>
      </c>
      <c r="G219" s="71" t="s">
        <v>1056</v>
      </c>
      <c r="H219" s="71" t="s">
        <v>1059</v>
      </c>
      <c r="I219" s="71" t="s">
        <v>92</v>
      </c>
      <c r="J219" s="194">
        <v>55737.05</v>
      </c>
      <c r="K219" s="194">
        <v>0</v>
      </c>
      <c r="L219" s="194">
        <v>55737.05</v>
      </c>
      <c r="M219" s="194">
        <v>55737.05</v>
      </c>
      <c r="N219" s="194">
        <v>0</v>
      </c>
      <c r="O219" s="194">
        <v>55737.05</v>
      </c>
      <c r="P219" s="72">
        <v>100</v>
      </c>
    </row>
    <row r="220" spans="1:16" x14ac:dyDescent="0.25">
      <c r="A220" s="70" t="s">
        <v>231</v>
      </c>
      <c r="B220" s="71" t="s">
        <v>83</v>
      </c>
      <c r="C220" s="71" t="s">
        <v>2</v>
      </c>
      <c r="D220" s="71" t="s">
        <v>99</v>
      </c>
      <c r="E220" s="71" t="s">
        <v>99</v>
      </c>
      <c r="F220" s="71" t="s">
        <v>184</v>
      </c>
      <c r="G220" s="71" t="s">
        <v>1056</v>
      </c>
      <c r="H220" s="71" t="s">
        <v>1059</v>
      </c>
      <c r="I220" s="71" t="s">
        <v>828</v>
      </c>
      <c r="J220" s="194">
        <v>697949.75</v>
      </c>
      <c r="K220" s="194">
        <v>0</v>
      </c>
      <c r="L220" s="194">
        <v>697949.75</v>
      </c>
      <c r="M220" s="194">
        <v>697949.75</v>
      </c>
      <c r="N220" s="194">
        <v>0</v>
      </c>
      <c r="O220" s="194">
        <v>697949.75</v>
      </c>
      <c r="P220" s="72">
        <v>100</v>
      </c>
    </row>
    <row r="221" spans="1:16" x14ac:dyDescent="0.25">
      <c r="A221" s="70" t="s">
        <v>232</v>
      </c>
      <c r="B221" s="71" t="s">
        <v>83</v>
      </c>
      <c r="C221" s="71" t="s">
        <v>2</v>
      </c>
      <c r="D221" s="71" t="s">
        <v>99</v>
      </c>
      <c r="E221" s="71" t="s">
        <v>99</v>
      </c>
      <c r="F221" s="71" t="s">
        <v>184</v>
      </c>
      <c r="G221" s="71" t="s">
        <v>1056</v>
      </c>
      <c r="H221" s="71" t="s">
        <v>1059</v>
      </c>
      <c r="I221" s="71" t="s">
        <v>233</v>
      </c>
      <c r="J221" s="194">
        <v>697949.75</v>
      </c>
      <c r="K221" s="194">
        <v>0</v>
      </c>
      <c r="L221" s="194">
        <v>697949.75</v>
      </c>
      <c r="M221" s="194">
        <v>697949.75</v>
      </c>
      <c r="N221" s="194">
        <v>0</v>
      </c>
      <c r="O221" s="194">
        <v>697949.75</v>
      </c>
      <c r="P221" s="72">
        <v>100</v>
      </c>
    </row>
    <row r="222" spans="1:16" ht="78.75" x14ac:dyDescent="0.25">
      <c r="A222" s="70" t="s">
        <v>1057</v>
      </c>
      <c r="B222" s="71" t="s">
        <v>83</v>
      </c>
      <c r="C222" s="71" t="s">
        <v>2</v>
      </c>
      <c r="D222" s="71" t="s">
        <v>99</v>
      </c>
      <c r="E222" s="71" t="s">
        <v>99</v>
      </c>
      <c r="F222" s="71" t="s">
        <v>184</v>
      </c>
      <c r="G222" s="71" t="s">
        <v>1056</v>
      </c>
      <c r="H222" s="71" t="s">
        <v>1060</v>
      </c>
      <c r="I222" s="71"/>
      <c r="J222" s="194">
        <v>15381.37</v>
      </c>
      <c r="K222" s="194">
        <v>15381.37</v>
      </c>
      <c r="L222" s="194">
        <v>0</v>
      </c>
      <c r="M222" s="194">
        <v>15381.37</v>
      </c>
      <c r="N222" s="194">
        <v>15381.37</v>
      </c>
      <c r="O222" s="194">
        <v>0</v>
      </c>
      <c r="P222" s="72">
        <v>100</v>
      </c>
    </row>
    <row r="223" spans="1:16" ht="31.5" x14ac:dyDescent="0.25">
      <c r="A223" s="70" t="s">
        <v>253</v>
      </c>
      <c r="B223" s="71" t="s">
        <v>83</v>
      </c>
      <c r="C223" s="71" t="s">
        <v>2</v>
      </c>
      <c r="D223" s="71" t="s">
        <v>99</v>
      </c>
      <c r="E223" s="71" t="s">
        <v>99</v>
      </c>
      <c r="F223" s="71" t="s">
        <v>184</v>
      </c>
      <c r="G223" s="71" t="s">
        <v>1056</v>
      </c>
      <c r="H223" s="71" t="s">
        <v>1060</v>
      </c>
      <c r="I223" s="71" t="s">
        <v>841</v>
      </c>
      <c r="J223" s="194">
        <v>1137.49</v>
      </c>
      <c r="K223" s="194">
        <v>1137.49</v>
      </c>
      <c r="L223" s="194">
        <v>0</v>
      </c>
      <c r="M223" s="194">
        <v>1137.49</v>
      </c>
      <c r="N223" s="194">
        <v>1137.49</v>
      </c>
      <c r="O223" s="194">
        <v>0</v>
      </c>
      <c r="P223" s="72">
        <v>100</v>
      </c>
    </row>
    <row r="224" spans="1:16" x14ac:dyDescent="0.25">
      <c r="A224" s="70" t="s">
        <v>412</v>
      </c>
      <c r="B224" s="71" t="s">
        <v>83</v>
      </c>
      <c r="C224" s="71" t="s">
        <v>2</v>
      </c>
      <c r="D224" s="71" t="s">
        <v>99</v>
      </c>
      <c r="E224" s="71" t="s">
        <v>99</v>
      </c>
      <c r="F224" s="71" t="s">
        <v>184</v>
      </c>
      <c r="G224" s="71" t="s">
        <v>1056</v>
      </c>
      <c r="H224" s="71" t="s">
        <v>1060</v>
      </c>
      <c r="I224" s="71" t="s">
        <v>92</v>
      </c>
      <c r="J224" s="194">
        <v>1137.49</v>
      </c>
      <c r="K224" s="194">
        <v>1137.49</v>
      </c>
      <c r="L224" s="194">
        <v>0</v>
      </c>
      <c r="M224" s="194">
        <v>1137.49</v>
      </c>
      <c r="N224" s="194">
        <v>1137.49</v>
      </c>
      <c r="O224" s="194">
        <v>0</v>
      </c>
      <c r="P224" s="72">
        <v>100</v>
      </c>
    </row>
    <row r="225" spans="1:16" x14ac:dyDescent="0.25">
      <c r="A225" s="70" t="s">
        <v>231</v>
      </c>
      <c r="B225" s="71" t="s">
        <v>83</v>
      </c>
      <c r="C225" s="71" t="s">
        <v>2</v>
      </c>
      <c r="D225" s="71" t="s">
        <v>99</v>
      </c>
      <c r="E225" s="71" t="s">
        <v>99</v>
      </c>
      <c r="F225" s="71" t="s">
        <v>184</v>
      </c>
      <c r="G225" s="71" t="s">
        <v>1056</v>
      </c>
      <c r="H225" s="71" t="s">
        <v>1060</v>
      </c>
      <c r="I225" s="71" t="s">
        <v>828</v>
      </c>
      <c r="J225" s="194">
        <v>14243.88</v>
      </c>
      <c r="K225" s="194">
        <v>14243.88</v>
      </c>
      <c r="L225" s="194">
        <v>0</v>
      </c>
      <c r="M225" s="194">
        <v>14243.88</v>
      </c>
      <c r="N225" s="194">
        <v>14243.88</v>
      </c>
      <c r="O225" s="194">
        <v>0</v>
      </c>
      <c r="P225" s="72">
        <v>100</v>
      </c>
    </row>
    <row r="226" spans="1:16" x14ac:dyDescent="0.25">
      <c r="A226" s="70" t="s">
        <v>232</v>
      </c>
      <c r="B226" s="71" t="s">
        <v>83</v>
      </c>
      <c r="C226" s="71" t="s">
        <v>2</v>
      </c>
      <c r="D226" s="71" t="s">
        <v>99</v>
      </c>
      <c r="E226" s="71" t="s">
        <v>99</v>
      </c>
      <c r="F226" s="71" t="s">
        <v>184</v>
      </c>
      <c r="G226" s="71" t="s">
        <v>1056</v>
      </c>
      <c r="H226" s="71" t="s">
        <v>1060</v>
      </c>
      <c r="I226" s="71" t="s">
        <v>233</v>
      </c>
      <c r="J226" s="194">
        <v>14243.88</v>
      </c>
      <c r="K226" s="194">
        <v>14243.88</v>
      </c>
      <c r="L226" s="194">
        <v>0</v>
      </c>
      <c r="M226" s="194">
        <v>14243.88</v>
      </c>
      <c r="N226" s="194">
        <v>14243.88</v>
      </c>
      <c r="O226" s="194">
        <v>0</v>
      </c>
      <c r="P226" s="72">
        <v>100</v>
      </c>
    </row>
    <row r="227" spans="1:16" ht="94.5" x14ac:dyDescent="0.25">
      <c r="A227" s="70" t="s">
        <v>1061</v>
      </c>
      <c r="B227" s="71" t="s">
        <v>83</v>
      </c>
      <c r="C227" s="71" t="s">
        <v>2</v>
      </c>
      <c r="D227" s="71" t="s">
        <v>99</v>
      </c>
      <c r="E227" s="71" t="s">
        <v>99</v>
      </c>
      <c r="F227" s="71" t="s">
        <v>184</v>
      </c>
      <c r="G227" s="71" t="s">
        <v>1056</v>
      </c>
      <c r="H227" s="71" t="s">
        <v>1062</v>
      </c>
      <c r="I227" s="71"/>
      <c r="J227" s="194">
        <v>2143857.46</v>
      </c>
      <c r="K227" s="194">
        <v>0</v>
      </c>
      <c r="L227" s="194">
        <v>2143857.46</v>
      </c>
      <c r="M227" s="194">
        <v>2143857.46</v>
      </c>
      <c r="N227" s="194">
        <v>0</v>
      </c>
      <c r="O227" s="194">
        <v>2143857.46</v>
      </c>
      <c r="P227" s="72">
        <v>100</v>
      </c>
    </row>
    <row r="228" spans="1:16" ht="31.5" x14ac:dyDescent="0.25">
      <c r="A228" s="70" t="s">
        <v>253</v>
      </c>
      <c r="B228" s="71" t="s">
        <v>83</v>
      </c>
      <c r="C228" s="71" t="s">
        <v>2</v>
      </c>
      <c r="D228" s="71" t="s">
        <v>99</v>
      </c>
      <c r="E228" s="71" t="s">
        <v>99</v>
      </c>
      <c r="F228" s="71" t="s">
        <v>184</v>
      </c>
      <c r="G228" s="71" t="s">
        <v>1056</v>
      </c>
      <c r="H228" s="71" t="s">
        <v>1062</v>
      </c>
      <c r="I228" s="71" t="s">
        <v>841</v>
      </c>
      <c r="J228" s="194">
        <v>2143857.46</v>
      </c>
      <c r="K228" s="194">
        <v>0</v>
      </c>
      <c r="L228" s="194">
        <v>2143857.46</v>
      </c>
      <c r="M228" s="194">
        <v>2143857.46</v>
      </c>
      <c r="N228" s="194">
        <v>0</v>
      </c>
      <c r="O228" s="194">
        <v>2143857.46</v>
      </c>
      <c r="P228" s="72">
        <v>100</v>
      </c>
    </row>
    <row r="229" spans="1:16" x14ac:dyDescent="0.25">
      <c r="A229" s="70" t="s">
        <v>412</v>
      </c>
      <c r="B229" s="71" t="s">
        <v>83</v>
      </c>
      <c r="C229" s="71" t="s">
        <v>2</v>
      </c>
      <c r="D229" s="71" t="s">
        <v>99</v>
      </c>
      <c r="E229" s="71" t="s">
        <v>99</v>
      </c>
      <c r="F229" s="71" t="s">
        <v>184</v>
      </c>
      <c r="G229" s="71" t="s">
        <v>1056</v>
      </c>
      <c r="H229" s="71" t="s">
        <v>1062</v>
      </c>
      <c r="I229" s="71" t="s">
        <v>92</v>
      </c>
      <c r="J229" s="194">
        <v>2143857.46</v>
      </c>
      <c r="K229" s="194">
        <v>0</v>
      </c>
      <c r="L229" s="194">
        <v>2143857.46</v>
      </c>
      <c r="M229" s="194">
        <v>2143857.46</v>
      </c>
      <c r="N229" s="194">
        <v>0</v>
      </c>
      <c r="O229" s="194">
        <v>2143857.46</v>
      </c>
      <c r="P229" s="72">
        <v>100</v>
      </c>
    </row>
    <row r="230" spans="1:16" ht="78.75" x14ac:dyDescent="0.25">
      <c r="A230" s="70" t="s">
        <v>1057</v>
      </c>
      <c r="B230" s="71" t="s">
        <v>83</v>
      </c>
      <c r="C230" s="71" t="s">
        <v>2</v>
      </c>
      <c r="D230" s="71" t="s">
        <v>99</v>
      </c>
      <c r="E230" s="71" t="s">
        <v>99</v>
      </c>
      <c r="F230" s="71" t="s">
        <v>184</v>
      </c>
      <c r="G230" s="71" t="s">
        <v>1056</v>
      </c>
      <c r="H230" s="71" t="s">
        <v>1063</v>
      </c>
      <c r="I230" s="71"/>
      <c r="J230" s="194">
        <v>21751500.649999999</v>
      </c>
      <c r="K230" s="194">
        <v>0</v>
      </c>
      <c r="L230" s="194">
        <v>21751500.649999999</v>
      </c>
      <c r="M230" s="194">
        <v>21751500.649999999</v>
      </c>
      <c r="N230" s="194">
        <v>0</v>
      </c>
      <c r="O230" s="194">
        <v>21751500.649999999</v>
      </c>
      <c r="P230" s="72">
        <v>100</v>
      </c>
    </row>
    <row r="231" spans="1:16" ht="31.5" x14ac:dyDescent="0.25">
      <c r="A231" s="70" t="s">
        <v>253</v>
      </c>
      <c r="B231" s="71" t="s">
        <v>83</v>
      </c>
      <c r="C231" s="71" t="s">
        <v>2</v>
      </c>
      <c r="D231" s="71" t="s">
        <v>99</v>
      </c>
      <c r="E231" s="71" t="s">
        <v>99</v>
      </c>
      <c r="F231" s="71" t="s">
        <v>184</v>
      </c>
      <c r="G231" s="71" t="s">
        <v>1056</v>
      </c>
      <c r="H231" s="71" t="s">
        <v>1063</v>
      </c>
      <c r="I231" s="71" t="s">
        <v>841</v>
      </c>
      <c r="J231" s="194">
        <v>21541584.649999999</v>
      </c>
      <c r="K231" s="194">
        <v>0</v>
      </c>
      <c r="L231" s="194">
        <v>21541584.649999999</v>
      </c>
      <c r="M231" s="194">
        <v>21541584.649999999</v>
      </c>
      <c r="N231" s="194">
        <v>0</v>
      </c>
      <c r="O231" s="194">
        <v>21541584.649999999</v>
      </c>
      <c r="P231" s="72">
        <v>100</v>
      </c>
    </row>
    <row r="232" spans="1:16" x14ac:dyDescent="0.25">
      <c r="A232" s="70" t="s">
        <v>412</v>
      </c>
      <c r="B232" s="71" t="s">
        <v>83</v>
      </c>
      <c r="C232" s="71" t="s">
        <v>2</v>
      </c>
      <c r="D232" s="71" t="s">
        <v>99</v>
      </c>
      <c r="E232" s="71" t="s">
        <v>99</v>
      </c>
      <c r="F232" s="71" t="s">
        <v>184</v>
      </c>
      <c r="G232" s="71" t="s">
        <v>1056</v>
      </c>
      <c r="H232" s="71" t="s">
        <v>1063</v>
      </c>
      <c r="I232" s="71" t="s">
        <v>92</v>
      </c>
      <c r="J232" s="194">
        <v>21541584.649999999</v>
      </c>
      <c r="K232" s="194">
        <v>0</v>
      </c>
      <c r="L232" s="194">
        <v>21541584.649999999</v>
      </c>
      <c r="M232" s="194">
        <v>21541584.649999999</v>
      </c>
      <c r="N232" s="194">
        <v>0</v>
      </c>
      <c r="O232" s="194">
        <v>21541584.649999999</v>
      </c>
      <c r="P232" s="72">
        <v>100</v>
      </c>
    </row>
    <row r="233" spans="1:16" x14ac:dyDescent="0.25">
      <c r="A233" s="70" t="s">
        <v>231</v>
      </c>
      <c r="B233" s="71" t="s">
        <v>83</v>
      </c>
      <c r="C233" s="71" t="s">
        <v>2</v>
      </c>
      <c r="D233" s="71" t="s">
        <v>99</v>
      </c>
      <c r="E233" s="71" t="s">
        <v>99</v>
      </c>
      <c r="F233" s="71" t="s">
        <v>184</v>
      </c>
      <c r="G233" s="71" t="s">
        <v>1056</v>
      </c>
      <c r="H233" s="71" t="s">
        <v>1063</v>
      </c>
      <c r="I233" s="71" t="s">
        <v>828</v>
      </c>
      <c r="J233" s="194">
        <v>209916</v>
      </c>
      <c r="K233" s="194">
        <v>0</v>
      </c>
      <c r="L233" s="194">
        <v>209916</v>
      </c>
      <c r="M233" s="194">
        <v>209916</v>
      </c>
      <c r="N233" s="194">
        <v>0</v>
      </c>
      <c r="O233" s="194">
        <v>209916</v>
      </c>
      <c r="P233" s="72">
        <v>100</v>
      </c>
    </row>
    <row r="234" spans="1:16" x14ac:dyDescent="0.25">
      <c r="A234" s="70" t="s">
        <v>232</v>
      </c>
      <c r="B234" s="71" t="s">
        <v>83</v>
      </c>
      <c r="C234" s="71" t="s">
        <v>2</v>
      </c>
      <c r="D234" s="71" t="s">
        <v>99</v>
      </c>
      <c r="E234" s="71" t="s">
        <v>99</v>
      </c>
      <c r="F234" s="71" t="s">
        <v>184</v>
      </c>
      <c r="G234" s="71" t="s">
        <v>1056</v>
      </c>
      <c r="H234" s="71" t="s">
        <v>1063</v>
      </c>
      <c r="I234" s="71" t="s">
        <v>233</v>
      </c>
      <c r="J234" s="194">
        <v>209916</v>
      </c>
      <c r="K234" s="194">
        <v>0</v>
      </c>
      <c r="L234" s="194">
        <v>209916</v>
      </c>
      <c r="M234" s="194">
        <v>209916</v>
      </c>
      <c r="N234" s="194">
        <v>0</v>
      </c>
      <c r="O234" s="194">
        <v>209916</v>
      </c>
      <c r="P234" s="72">
        <v>100</v>
      </c>
    </row>
    <row r="235" spans="1:16" ht="94.5" x14ac:dyDescent="0.25">
      <c r="A235" s="70" t="s">
        <v>1061</v>
      </c>
      <c r="B235" s="71" t="s">
        <v>83</v>
      </c>
      <c r="C235" s="71" t="s">
        <v>2</v>
      </c>
      <c r="D235" s="71" t="s">
        <v>99</v>
      </c>
      <c r="E235" s="71" t="s">
        <v>99</v>
      </c>
      <c r="F235" s="71" t="s">
        <v>184</v>
      </c>
      <c r="G235" s="71" t="s">
        <v>1056</v>
      </c>
      <c r="H235" s="71" t="s">
        <v>1064</v>
      </c>
      <c r="I235" s="71"/>
      <c r="J235" s="194">
        <v>89327.4</v>
      </c>
      <c r="K235" s="194">
        <v>89327.4</v>
      </c>
      <c r="L235" s="194">
        <v>0</v>
      </c>
      <c r="M235" s="194">
        <v>89327.4</v>
      </c>
      <c r="N235" s="194">
        <v>89327.4</v>
      </c>
      <c r="O235" s="194">
        <v>0</v>
      </c>
      <c r="P235" s="72">
        <v>100</v>
      </c>
    </row>
    <row r="236" spans="1:16" ht="31.5" x14ac:dyDescent="0.25">
      <c r="A236" s="70" t="s">
        <v>253</v>
      </c>
      <c r="B236" s="71" t="s">
        <v>83</v>
      </c>
      <c r="C236" s="71" t="s">
        <v>2</v>
      </c>
      <c r="D236" s="71" t="s">
        <v>99</v>
      </c>
      <c r="E236" s="71" t="s">
        <v>99</v>
      </c>
      <c r="F236" s="71" t="s">
        <v>184</v>
      </c>
      <c r="G236" s="71" t="s">
        <v>1056</v>
      </c>
      <c r="H236" s="71" t="s">
        <v>1064</v>
      </c>
      <c r="I236" s="71" t="s">
        <v>841</v>
      </c>
      <c r="J236" s="194">
        <v>89327.4</v>
      </c>
      <c r="K236" s="194">
        <v>89327.4</v>
      </c>
      <c r="L236" s="194">
        <v>0</v>
      </c>
      <c r="M236" s="194">
        <v>89327.4</v>
      </c>
      <c r="N236" s="194">
        <v>89327.4</v>
      </c>
      <c r="O236" s="194">
        <v>0</v>
      </c>
      <c r="P236" s="72">
        <v>100</v>
      </c>
    </row>
    <row r="237" spans="1:16" x14ac:dyDescent="0.25">
      <c r="A237" s="70" t="s">
        <v>412</v>
      </c>
      <c r="B237" s="71" t="s">
        <v>83</v>
      </c>
      <c r="C237" s="71" t="s">
        <v>2</v>
      </c>
      <c r="D237" s="71" t="s">
        <v>99</v>
      </c>
      <c r="E237" s="71" t="s">
        <v>99</v>
      </c>
      <c r="F237" s="71" t="s">
        <v>184</v>
      </c>
      <c r="G237" s="71" t="s">
        <v>1056</v>
      </c>
      <c r="H237" s="71" t="s">
        <v>1064</v>
      </c>
      <c r="I237" s="71" t="s">
        <v>92</v>
      </c>
      <c r="J237" s="194">
        <v>89327.4</v>
      </c>
      <c r="K237" s="194">
        <v>89327.4</v>
      </c>
      <c r="L237" s="194">
        <v>0</v>
      </c>
      <c r="M237" s="194">
        <v>89327.4</v>
      </c>
      <c r="N237" s="194">
        <v>89327.4</v>
      </c>
      <c r="O237" s="194">
        <v>0</v>
      </c>
      <c r="P237" s="72">
        <v>100</v>
      </c>
    </row>
    <row r="238" spans="1:16" ht="78.75" x14ac:dyDescent="0.25">
      <c r="A238" s="70" t="s">
        <v>1057</v>
      </c>
      <c r="B238" s="71" t="s">
        <v>83</v>
      </c>
      <c r="C238" s="71" t="s">
        <v>2</v>
      </c>
      <c r="D238" s="71" t="s">
        <v>99</v>
      </c>
      <c r="E238" s="71" t="s">
        <v>99</v>
      </c>
      <c r="F238" s="71" t="s">
        <v>184</v>
      </c>
      <c r="G238" s="71" t="s">
        <v>1056</v>
      </c>
      <c r="H238" s="71" t="s">
        <v>1065</v>
      </c>
      <c r="I238" s="71"/>
      <c r="J238" s="194">
        <v>8704.09</v>
      </c>
      <c r="K238" s="194">
        <v>8704.09</v>
      </c>
      <c r="L238" s="194">
        <v>0</v>
      </c>
      <c r="M238" s="194">
        <v>8704.09</v>
      </c>
      <c r="N238" s="194">
        <v>8704.09</v>
      </c>
      <c r="O238" s="194">
        <v>0</v>
      </c>
      <c r="P238" s="72">
        <v>100</v>
      </c>
    </row>
    <row r="239" spans="1:16" ht="31.5" x14ac:dyDescent="0.25">
      <c r="A239" s="70" t="s">
        <v>253</v>
      </c>
      <c r="B239" s="71" t="s">
        <v>83</v>
      </c>
      <c r="C239" s="71" t="s">
        <v>2</v>
      </c>
      <c r="D239" s="71" t="s">
        <v>99</v>
      </c>
      <c r="E239" s="71" t="s">
        <v>99</v>
      </c>
      <c r="F239" s="71" t="s">
        <v>184</v>
      </c>
      <c r="G239" s="71" t="s">
        <v>1056</v>
      </c>
      <c r="H239" s="71" t="s">
        <v>1065</v>
      </c>
      <c r="I239" s="71" t="s">
        <v>841</v>
      </c>
      <c r="J239" s="194">
        <v>8620.09</v>
      </c>
      <c r="K239" s="194">
        <v>8620.09</v>
      </c>
      <c r="L239" s="194">
        <v>0</v>
      </c>
      <c r="M239" s="194">
        <v>8620.09</v>
      </c>
      <c r="N239" s="194">
        <v>8620.09</v>
      </c>
      <c r="O239" s="194">
        <v>0</v>
      </c>
      <c r="P239" s="72">
        <v>100</v>
      </c>
    </row>
    <row r="240" spans="1:16" x14ac:dyDescent="0.25">
      <c r="A240" s="70" t="s">
        <v>412</v>
      </c>
      <c r="B240" s="71" t="s">
        <v>83</v>
      </c>
      <c r="C240" s="71" t="s">
        <v>2</v>
      </c>
      <c r="D240" s="71" t="s">
        <v>99</v>
      </c>
      <c r="E240" s="71" t="s">
        <v>99</v>
      </c>
      <c r="F240" s="71" t="s">
        <v>184</v>
      </c>
      <c r="G240" s="71" t="s">
        <v>1056</v>
      </c>
      <c r="H240" s="71" t="s">
        <v>1065</v>
      </c>
      <c r="I240" s="71" t="s">
        <v>92</v>
      </c>
      <c r="J240" s="194">
        <v>8620.09</v>
      </c>
      <c r="K240" s="194">
        <v>8620.09</v>
      </c>
      <c r="L240" s="194">
        <v>0</v>
      </c>
      <c r="M240" s="194">
        <v>8620.09</v>
      </c>
      <c r="N240" s="194">
        <v>8620.09</v>
      </c>
      <c r="O240" s="194">
        <v>0</v>
      </c>
      <c r="P240" s="72">
        <v>100</v>
      </c>
    </row>
    <row r="241" spans="1:16" x14ac:dyDescent="0.25">
      <c r="A241" s="70" t="s">
        <v>231</v>
      </c>
      <c r="B241" s="71" t="s">
        <v>83</v>
      </c>
      <c r="C241" s="71" t="s">
        <v>2</v>
      </c>
      <c r="D241" s="71" t="s">
        <v>99</v>
      </c>
      <c r="E241" s="71" t="s">
        <v>99</v>
      </c>
      <c r="F241" s="71" t="s">
        <v>184</v>
      </c>
      <c r="G241" s="71" t="s">
        <v>1056</v>
      </c>
      <c r="H241" s="71" t="s">
        <v>1065</v>
      </c>
      <c r="I241" s="71" t="s">
        <v>828</v>
      </c>
      <c r="J241" s="194">
        <v>84</v>
      </c>
      <c r="K241" s="194">
        <v>84</v>
      </c>
      <c r="L241" s="194">
        <v>0</v>
      </c>
      <c r="M241" s="194">
        <v>84</v>
      </c>
      <c r="N241" s="194">
        <v>84</v>
      </c>
      <c r="O241" s="194">
        <v>0</v>
      </c>
      <c r="P241" s="72">
        <v>100</v>
      </c>
    </row>
    <row r="242" spans="1:16" x14ac:dyDescent="0.25">
      <c r="A242" s="70" t="s">
        <v>232</v>
      </c>
      <c r="B242" s="71" t="s">
        <v>83</v>
      </c>
      <c r="C242" s="71" t="s">
        <v>2</v>
      </c>
      <c r="D242" s="71" t="s">
        <v>99</v>
      </c>
      <c r="E242" s="71" t="s">
        <v>99</v>
      </c>
      <c r="F242" s="71" t="s">
        <v>184</v>
      </c>
      <c r="G242" s="71" t="s">
        <v>1056</v>
      </c>
      <c r="H242" s="71" t="s">
        <v>1065</v>
      </c>
      <c r="I242" s="71" t="s">
        <v>233</v>
      </c>
      <c r="J242" s="194">
        <v>84</v>
      </c>
      <c r="K242" s="194">
        <v>84</v>
      </c>
      <c r="L242" s="194">
        <v>0</v>
      </c>
      <c r="M242" s="194">
        <v>84</v>
      </c>
      <c r="N242" s="194">
        <v>84</v>
      </c>
      <c r="O242" s="194">
        <v>0</v>
      </c>
      <c r="P242" s="72">
        <v>100</v>
      </c>
    </row>
    <row r="243" spans="1:16" ht="31.5" x14ac:dyDescent="0.25">
      <c r="A243" s="70" t="s">
        <v>222</v>
      </c>
      <c r="B243" s="71" t="s">
        <v>83</v>
      </c>
      <c r="C243" s="71" t="s">
        <v>2</v>
      </c>
      <c r="D243" s="71" t="s">
        <v>99</v>
      </c>
      <c r="E243" s="71" t="s">
        <v>99</v>
      </c>
      <c r="F243" s="71" t="s">
        <v>188</v>
      </c>
      <c r="G243" s="71"/>
      <c r="H243" s="71"/>
      <c r="I243" s="71"/>
      <c r="J243" s="194">
        <v>361950.84</v>
      </c>
      <c r="K243" s="194">
        <v>361950.84</v>
      </c>
      <c r="L243" s="194">
        <v>0</v>
      </c>
      <c r="M243" s="194">
        <v>361950.84</v>
      </c>
      <c r="N243" s="194">
        <v>361950.84</v>
      </c>
      <c r="O243" s="194">
        <v>0</v>
      </c>
      <c r="P243" s="72">
        <v>100</v>
      </c>
    </row>
    <row r="244" spans="1:16" ht="47.25" x14ac:dyDescent="0.25">
      <c r="A244" s="70" t="s">
        <v>922</v>
      </c>
      <c r="B244" s="71" t="s">
        <v>83</v>
      </c>
      <c r="C244" s="71" t="s">
        <v>2</v>
      </c>
      <c r="D244" s="71" t="s">
        <v>99</v>
      </c>
      <c r="E244" s="71" t="s">
        <v>99</v>
      </c>
      <c r="F244" s="71" t="s">
        <v>188</v>
      </c>
      <c r="G244" s="71" t="s">
        <v>99</v>
      </c>
      <c r="H244" s="71"/>
      <c r="I244" s="71"/>
      <c r="J244" s="194">
        <v>361950.84</v>
      </c>
      <c r="K244" s="194">
        <v>361950.84</v>
      </c>
      <c r="L244" s="194">
        <v>0</v>
      </c>
      <c r="M244" s="194">
        <v>361950.84</v>
      </c>
      <c r="N244" s="194">
        <v>361950.84</v>
      </c>
      <c r="O244" s="194">
        <v>0</v>
      </c>
      <c r="P244" s="72">
        <v>100</v>
      </c>
    </row>
    <row r="245" spans="1:16" ht="63" x14ac:dyDescent="0.25">
      <c r="A245" s="70" t="s">
        <v>923</v>
      </c>
      <c r="B245" s="71" t="s">
        <v>83</v>
      </c>
      <c r="C245" s="71" t="s">
        <v>2</v>
      </c>
      <c r="D245" s="71" t="s">
        <v>99</v>
      </c>
      <c r="E245" s="71" t="s">
        <v>99</v>
      </c>
      <c r="F245" s="71" t="s">
        <v>188</v>
      </c>
      <c r="G245" s="71" t="s">
        <v>99</v>
      </c>
      <c r="H245" s="71" t="s">
        <v>235</v>
      </c>
      <c r="I245" s="71"/>
      <c r="J245" s="194">
        <v>361950.84</v>
      </c>
      <c r="K245" s="194">
        <v>361950.84</v>
      </c>
      <c r="L245" s="194">
        <v>0</v>
      </c>
      <c r="M245" s="194">
        <v>361950.84</v>
      </c>
      <c r="N245" s="194">
        <v>361950.84</v>
      </c>
      <c r="O245" s="194">
        <v>0</v>
      </c>
      <c r="P245" s="72">
        <v>100</v>
      </c>
    </row>
    <row r="246" spans="1:16" ht="31.5" x14ac:dyDescent="0.25">
      <c r="A246" s="70" t="s">
        <v>228</v>
      </c>
      <c r="B246" s="71" t="s">
        <v>83</v>
      </c>
      <c r="C246" s="71" t="s">
        <v>2</v>
      </c>
      <c r="D246" s="71" t="s">
        <v>99</v>
      </c>
      <c r="E246" s="71" t="s">
        <v>99</v>
      </c>
      <c r="F246" s="71" t="s">
        <v>188</v>
      </c>
      <c r="G246" s="71" t="s">
        <v>99</v>
      </c>
      <c r="H246" s="71" t="s">
        <v>235</v>
      </c>
      <c r="I246" s="71" t="s">
        <v>768</v>
      </c>
      <c r="J246" s="194">
        <v>361950.84</v>
      </c>
      <c r="K246" s="194">
        <v>361950.84</v>
      </c>
      <c r="L246" s="194">
        <v>0</v>
      </c>
      <c r="M246" s="194">
        <v>361950.84</v>
      </c>
      <c r="N246" s="194">
        <v>361950.84</v>
      </c>
      <c r="O246" s="194">
        <v>0</v>
      </c>
      <c r="P246" s="72">
        <v>100</v>
      </c>
    </row>
    <row r="247" spans="1:16" ht="31.5" x14ac:dyDescent="0.25">
      <c r="A247" s="70" t="s">
        <v>229</v>
      </c>
      <c r="B247" s="71" t="s">
        <v>83</v>
      </c>
      <c r="C247" s="71" t="s">
        <v>2</v>
      </c>
      <c r="D247" s="71" t="s">
        <v>99</v>
      </c>
      <c r="E247" s="71" t="s">
        <v>99</v>
      </c>
      <c r="F247" s="71" t="s">
        <v>188</v>
      </c>
      <c r="G247" s="71" t="s">
        <v>99</v>
      </c>
      <c r="H247" s="71" t="s">
        <v>235</v>
      </c>
      <c r="I247" s="71" t="s">
        <v>230</v>
      </c>
      <c r="J247" s="194">
        <v>361950.84</v>
      </c>
      <c r="K247" s="194">
        <v>361950.84</v>
      </c>
      <c r="L247" s="194">
        <v>0</v>
      </c>
      <c r="M247" s="194">
        <v>361950.84</v>
      </c>
      <c r="N247" s="194">
        <v>361950.84</v>
      </c>
      <c r="O247" s="194">
        <v>0</v>
      </c>
      <c r="P247" s="72">
        <v>100</v>
      </c>
    </row>
    <row r="248" spans="1:16" x14ac:dyDescent="0.25">
      <c r="A248" s="70" t="s">
        <v>207</v>
      </c>
      <c r="B248" s="71" t="s">
        <v>83</v>
      </c>
      <c r="C248" s="71" t="s">
        <v>2</v>
      </c>
      <c r="D248" s="71" t="s">
        <v>111</v>
      </c>
      <c r="E248" s="71"/>
      <c r="F248" s="71"/>
      <c r="G248" s="71"/>
      <c r="H248" s="71"/>
      <c r="I248" s="71"/>
      <c r="J248" s="194">
        <v>19322382.739999998</v>
      </c>
      <c r="K248" s="194">
        <v>17911251.170000002</v>
      </c>
      <c r="L248" s="194">
        <v>1411131.57</v>
      </c>
      <c r="M248" s="194">
        <v>19322382.739999998</v>
      </c>
      <c r="N248" s="194">
        <v>17911251.170000002</v>
      </c>
      <c r="O248" s="194">
        <v>1411131.57</v>
      </c>
      <c r="P248" s="72">
        <v>100</v>
      </c>
    </row>
    <row r="249" spans="1:16" ht="47.25" x14ac:dyDescent="0.25">
      <c r="A249" s="70" t="s">
        <v>921</v>
      </c>
      <c r="B249" s="71" t="s">
        <v>83</v>
      </c>
      <c r="C249" s="71" t="s">
        <v>2</v>
      </c>
      <c r="D249" s="71" t="s">
        <v>111</v>
      </c>
      <c r="E249" s="71" t="s">
        <v>99</v>
      </c>
      <c r="F249" s="71"/>
      <c r="G249" s="71"/>
      <c r="H249" s="71"/>
      <c r="I249" s="71"/>
      <c r="J249" s="194">
        <v>19322382.739999998</v>
      </c>
      <c r="K249" s="194">
        <v>17911251.170000002</v>
      </c>
      <c r="L249" s="194">
        <v>1411131.57</v>
      </c>
      <c r="M249" s="194">
        <v>19322382.739999998</v>
      </c>
      <c r="N249" s="194">
        <v>17911251.170000002</v>
      </c>
      <c r="O249" s="194">
        <v>1411131.57</v>
      </c>
      <c r="P249" s="72">
        <v>100</v>
      </c>
    </row>
    <row r="250" spans="1:16" ht="47.25" x14ac:dyDescent="0.25">
      <c r="A250" s="70" t="s">
        <v>597</v>
      </c>
      <c r="B250" s="71" t="s">
        <v>83</v>
      </c>
      <c r="C250" s="71" t="s">
        <v>2</v>
      </c>
      <c r="D250" s="71" t="s">
        <v>111</v>
      </c>
      <c r="E250" s="71" t="s">
        <v>99</v>
      </c>
      <c r="F250" s="71" t="s">
        <v>185</v>
      </c>
      <c r="G250" s="71"/>
      <c r="H250" s="71"/>
      <c r="I250" s="71"/>
      <c r="J250" s="194">
        <v>19322382.739999998</v>
      </c>
      <c r="K250" s="194">
        <v>17911251.170000002</v>
      </c>
      <c r="L250" s="194">
        <v>1411131.57</v>
      </c>
      <c r="M250" s="194">
        <v>19322382.739999998</v>
      </c>
      <c r="N250" s="194">
        <v>17911251.170000002</v>
      </c>
      <c r="O250" s="194">
        <v>1411131.57</v>
      </c>
      <c r="P250" s="72">
        <v>100</v>
      </c>
    </row>
    <row r="251" spans="1:16" ht="31.5" x14ac:dyDescent="0.25">
      <c r="A251" s="70" t="s">
        <v>1066</v>
      </c>
      <c r="B251" s="71" t="s">
        <v>83</v>
      </c>
      <c r="C251" s="71" t="s">
        <v>2</v>
      </c>
      <c r="D251" s="71" t="s">
        <v>111</v>
      </c>
      <c r="E251" s="71" t="s">
        <v>99</v>
      </c>
      <c r="F251" s="71" t="s">
        <v>185</v>
      </c>
      <c r="G251" s="71" t="s">
        <v>191</v>
      </c>
      <c r="H251" s="71"/>
      <c r="I251" s="71"/>
      <c r="J251" s="194">
        <v>8020.3</v>
      </c>
      <c r="K251" s="194">
        <v>8020.3</v>
      </c>
      <c r="L251" s="194">
        <v>0</v>
      </c>
      <c r="M251" s="194">
        <v>8020.3</v>
      </c>
      <c r="N251" s="194">
        <v>8020.3</v>
      </c>
      <c r="O251" s="194">
        <v>0</v>
      </c>
      <c r="P251" s="72">
        <v>100</v>
      </c>
    </row>
    <row r="252" spans="1:16" ht="78.75" x14ac:dyDescent="0.25">
      <c r="A252" s="70" t="s">
        <v>1067</v>
      </c>
      <c r="B252" s="71" t="s">
        <v>83</v>
      </c>
      <c r="C252" s="71" t="s">
        <v>2</v>
      </c>
      <c r="D252" s="71" t="s">
        <v>111</v>
      </c>
      <c r="E252" s="71" t="s">
        <v>99</v>
      </c>
      <c r="F252" s="71" t="s">
        <v>185</v>
      </c>
      <c r="G252" s="71" t="s">
        <v>191</v>
      </c>
      <c r="H252" s="71" t="s">
        <v>1068</v>
      </c>
      <c r="I252" s="71"/>
      <c r="J252" s="194">
        <v>8020.3</v>
      </c>
      <c r="K252" s="194">
        <v>8020.3</v>
      </c>
      <c r="L252" s="194">
        <v>0</v>
      </c>
      <c r="M252" s="194">
        <v>8020.3</v>
      </c>
      <c r="N252" s="194">
        <v>8020.3</v>
      </c>
      <c r="O252" s="194">
        <v>0</v>
      </c>
      <c r="P252" s="72">
        <v>100</v>
      </c>
    </row>
    <row r="253" spans="1:16" ht="31.5" x14ac:dyDescent="0.25">
      <c r="A253" s="70" t="s">
        <v>228</v>
      </c>
      <c r="B253" s="71" t="s">
        <v>83</v>
      </c>
      <c r="C253" s="71" t="s">
        <v>2</v>
      </c>
      <c r="D253" s="71" t="s">
        <v>111</v>
      </c>
      <c r="E253" s="71" t="s">
        <v>99</v>
      </c>
      <c r="F253" s="71" t="s">
        <v>185</v>
      </c>
      <c r="G253" s="71" t="s">
        <v>191</v>
      </c>
      <c r="H253" s="71" t="s">
        <v>1068</v>
      </c>
      <c r="I253" s="71" t="s">
        <v>768</v>
      </c>
      <c r="J253" s="194">
        <v>8020.3</v>
      </c>
      <c r="K253" s="194">
        <v>8020.3</v>
      </c>
      <c r="L253" s="194">
        <v>0</v>
      </c>
      <c r="M253" s="194">
        <v>8020.3</v>
      </c>
      <c r="N253" s="194">
        <v>8020.3</v>
      </c>
      <c r="O253" s="194">
        <v>0</v>
      </c>
      <c r="P253" s="72">
        <v>100</v>
      </c>
    </row>
    <row r="254" spans="1:16" ht="31.5" x14ac:dyDescent="0.25">
      <c r="A254" s="70" t="s">
        <v>229</v>
      </c>
      <c r="B254" s="71" t="s">
        <v>83</v>
      </c>
      <c r="C254" s="71" t="s">
        <v>2</v>
      </c>
      <c r="D254" s="71" t="s">
        <v>111</v>
      </c>
      <c r="E254" s="71" t="s">
        <v>99</v>
      </c>
      <c r="F254" s="71" t="s">
        <v>185</v>
      </c>
      <c r="G254" s="71" t="s">
        <v>191</v>
      </c>
      <c r="H254" s="71" t="s">
        <v>1068</v>
      </c>
      <c r="I254" s="71" t="s">
        <v>230</v>
      </c>
      <c r="J254" s="194">
        <v>8020.3</v>
      </c>
      <c r="K254" s="194">
        <v>8020.3</v>
      </c>
      <c r="L254" s="194">
        <v>0</v>
      </c>
      <c r="M254" s="194">
        <v>8020.3</v>
      </c>
      <c r="N254" s="194">
        <v>8020.3</v>
      </c>
      <c r="O254" s="194">
        <v>0</v>
      </c>
      <c r="P254" s="72">
        <v>100</v>
      </c>
    </row>
    <row r="255" spans="1:16" ht="47.25" x14ac:dyDescent="0.25">
      <c r="A255" s="70" t="s">
        <v>927</v>
      </c>
      <c r="B255" s="71" t="s">
        <v>83</v>
      </c>
      <c r="C255" s="71" t="s">
        <v>2</v>
      </c>
      <c r="D255" s="71" t="s">
        <v>111</v>
      </c>
      <c r="E255" s="71" t="s">
        <v>99</v>
      </c>
      <c r="F255" s="71" t="s">
        <v>185</v>
      </c>
      <c r="G255" s="71" t="s">
        <v>928</v>
      </c>
      <c r="H255" s="71"/>
      <c r="I255" s="71"/>
      <c r="J255" s="194">
        <v>16004466.439999999</v>
      </c>
      <c r="K255" s="194">
        <v>14593334.869999999</v>
      </c>
      <c r="L255" s="194">
        <v>1411131.57</v>
      </c>
      <c r="M255" s="194">
        <v>16004466.439999999</v>
      </c>
      <c r="N255" s="194">
        <v>14593334.869999999</v>
      </c>
      <c r="O255" s="194">
        <v>1411131.57</v>
      </c>
      <c r="P255" s="72">
        <v>100</v>
      </c>
    </row>
    <row r="256" spans="1:16" ht="63" x14ac:dyDescent="0.25">
      <c r="A256" s="70" t="s">
        <v>929</v>
      </c>
      <c r="B256" s="71" t="s">
        <v>83</v>
      </c>
      <c r="C256" s="71" t="s">
        <v>2</v>
      </c>
      <c r="D256" s="71" t="s">
        <v>111</v>
      </c>
      <c r="E256" s="71" t="s">
        <v>99</v>
      </c>
      <c r="F256" s="71" t="s">
        <v>185</v>
      </c>
      <c r="G256" s="71" t="s">
        <v>928</v>
      </c>
      <c r="H256" s="71" t="s">
        <v>246</v>
      </c>
      <c r="I256" s="71"/>
      <c r="J256" s="194">
        <v>754434.87</v>
      </c>
      <c r="K256" s="194">
        <v>754434.87</v>
      </c>
      <c r="L256" s="194">
        <v>0</v>
      </c>
      <c r="M256" s="194">
        <v>754434.87</v>
      </c>
      <c r="N256" s="194">
        <v>754434.87</v>
      </c>
      <c r="O256" s="194">
        <v>0</v>
      </c>
      <c r="P256" s="72">
        <v>100</v>
      </c>
    </row>
    <row r="257" spans="1:16" x14ac:dyDescent="0.25">
      <c r="A257" s="70" t="s">
        <v>231</v>
      </c>
      <c r="B257" s="71" t="s">
        <v>83</v>
      </c>
      <c r="C257" s="71" t="s">
        <v>2</v>
      </c>
      <c r="D257" s="71" t="s">
        <v>111</v>
      </c>
      <c r="E257" s="71" t="s">
        <v>99</v>
      </c>
      <c r="F257" s="71" t="s">
        <v>185</v>
      </c>
      <c r="G257" s="71" t="s">
        <v>928</v>
      </c>
      <c r="H257" s="71" t="s">
        <v>246</v>
      </c>
      <c r="I257" s="71" t="s">
        <v>828</v>
      </c>
      <c r="J257" s="194">
        <v>754434.87</v>
      </c>
      <c r="K257" s="194">
        <v>754434.87</v>
      </c>
      <c r="L257" s="194">
        <v>0</v>
      </c>
      <c r="M257" s="194">
        <v>754434.87</v>
      </c>
      <c r="N257" s="194">
        <v>754434.87</v>
      </c>
      <c r="O257" s="194">
        <v>0</v>
      </c>
      <c r="P257" s="72">
        <v>100</v>
      </c>
    </row>
    <row r="258" spans="1:16" ht="63" x14ac:dyDescent="0.25">
      <c r="A258" s="70" t="s">
        <v>250</v>
      </c>
      <c r="B258" s="71" t="s">
        <v>83</v>
      </c>
      <c r="C258" s="71" t="s">
        <v>2</v>
      </c>
      <c r="D258" s="71" t="s">
        <v>111</v>
      </c>
      <c r="E258" s="71" t="s">
        <v>99</v>
      </c>
      <c r="F258" s="71" t="s">
        <v>185</v>
      </c>
      <c r="G258" s="71" t="s">
        <v>928</v>
      </c>
      <c r="H258" s="71" t="s">
        <v>246</v>
      </c>
      <c r="I258" s="71" t="s">
        <v>3</v>
      </c>
      <c r="J258" s="194">
        <v>754434.87</v>
      </c>
      <c r="K258" s="194">
        <v>754434.87</v>
      </c>
      <c r="L258" s="194">
        <v>0</v>
      </c>
      <c r="M258" s="194">
        <v>754434.87</v>
      </c>
      <c r="N258" s="194">
        <v>754434.87</v>
      </c>
      <c r="O258" s="194">
        <v>0</v>
      </c>
      <c r="P258" s="72">
        <v>100</v>
      </c>
    </row>
    <row r="259" spans="1:16" ht="63" x14ac:dyDescent="0.25">
      <c r="A259" s="70" t="s">
        <v>1069</v>
      </c>
      <c r="B259" s="71" t="s">
        <v>83</v>
      </c>
      <c r="C259" s="71" t="s">
        <v>2</v>
      </c>
      <c r="D259" s="71" t="s">
        <v>111</v>
      </c>
      <c r="E259" s="71" t="s">
        <v>99</v>
      </c>
      <c r="F259" s="71" t="s">
        <v>185</v>
      </c>
      <c r="G259" s="71" t="s">
        <v>928</v>
      </c>
      <c r="H259" s="71" t="s">
        <v>235</v>
      </c>
      <c r="I259" s="71"/>
      <c r="J259" s="194">
        <v>58900</v>
      </c>
      <c r="K259" s="194">
        <v>58900</v>
      </c>
      <c r="L259" s="194">
        <v>0</v>
      </c>
      <c r="M259" s="194">
        <v>58900</v>
      </c>
      <c r="N259" s="194">
        <v>58900</v>
      </c>
      <c r="O259" s="194">
        <v>0</v>
      </c>
      <c r="P259" s="72">
        <v>100</v>
      </c>
    </row>
    <row r="260" spans="1:16" x14ac:dyDescent="0.25">
      <c r="A260" s="70" t="s">
        <v>231</v>
      </c>
      <c r="B260" s="71" t="s">
        <v>83</v>
      </c>
      <c r="C260" s="71" t="s">
        <v>2</v>
      </c>
      <c r="D260" s="71" t="s">
        <v>111</v>
      </c>
      <c r="E260" s="71" t="s">
        <v>99</v>
      </c>
      <c r="F260" s="71" t="s">
        <v>185</v>
      </c>
      <c r="G260" s="71" t="s">
        <v>928</v>
      </c>
      <c r="H260" s="71" t="s">
        <v>235</v>
      </c>
      <c r="I260" s="71" t="s">
        <v>828</v>
      </c>
      <c r="J260" s="194">
        <v>58900</v>
      </c>
      <c r="K260" s="194">
        <v>58900</v>
      </c>
      <c r="L260" s="194">
        <v>0</v>
      </c>
      <c r="M260" s="194">
        <v>58900</v>
      </c>
      <c r="N260" s="194">
        <v>58900</v>
      </c>
      <c r="O260" s="194">
        <v>0</v>
      </c>
      <c r="P260" s="72">
        <v>100</v>
      </c>
    </row>
    <row r="261" spans="1:16" ht="63" x14ac:dyDescent="0.25">
      <c r="A261" s="70" t="s">
        <v>250</v>
      </c>
      <c r="B261" s="71" t="s">
        <v>83</v>
      </c>
      <c r="C261" s="71" t="s">
        <v>2</v>
      </c>
      <c r="D261" s="71" t="s">
        <v>111</v>
      </c>
      <c r="E261" s="71" t="s">
        <v>99</v>
      </c>
      <c r="F261" s="71" t="s">
        <v>185</v>
      </c>
      <c r="G261" s="71" t="s">
        <v>928</v>
      </c>
      <c r="H261" s="71" t="s">
        <v>235</v>
      </c>
      <c r="I261" s="71" t="s">
        <v>3</v>
      </c>
      <c r="J261" s="194">
        <v>58900</v>
      </c>
      <c r="K261" s="194">
        <v>58900</v>
      </c>
      <c r="L261" s="194">
        <v>0</v>
      </c>
      <c r="M261" s="194">
        <v>58900</v>
      </c>
      <c r="N261" s="194">
        <v>58900</v>
      </c>
      <c r="O261" s="194">
        <v>0</v>
      </c>
      <c r="P261" s="72">
        <v>100</v>
      </c>
    </row>
    <row r="262" spans="1:16" ht="94.5" x14ac:dyDescent="0.25">
      <c r="A262" s="70" t="s">
        <v>930</v>
      </c>
      <c r="B262" s="71" t="s">
        <v>83</v>
      </c>
      <c r="C262" s="71" t="s">
        <v>2</v>
      </c>
      <c r="D262" s="71" t="s">
        <v>111</v>
      </c>
      <c r="E262" s="71" t="s">
        <v>99</v>
      </c>
      <c r="F262" s="71" t="s">
        <v>185</v>
      </c>
      <c r="G262" s="71" t="s">
        <v>928</v>
      </c>
      <c r="H262" s="71" t="s">
        <v>413</v>
      </c>
      <c r="I262" s="71"/>
      <c r="J262" s="194">
        <v>13720000</v>
      </c>
      <c r="K262" s="194">
        <v>13720000</v>
      </c>
      <c r="L262" s="194">
        <v>0</v>
      </c>
      <c r="M262" s="194">
        <v>13720000</v>
      </c>
      <c r="N262" s="194">
        <v>13720000</v>
      </c>
      <c r="O262" s="194">
        <v>0</v>
      </c>
      <c r="P262" s="72">
        <v>100</v>
      </c>
    </row>
    <row r="263" spans="1:16" x14ac:dyDescent="0.25">
      <c r="A263" s="70" t="s">
        <v>231</v>
      </c>
      <c r="B263" s="71" t="s">
        <v>83</v>
      </c>
      <c r="C263" s="71" t="s">
        <v>2</v>
      </c>
      <c r="D263" s="71" t="s">
        <v>111</v>
      </c>
      <c r="E263" s="71" t="s">
        <v>99</v>
      </c>
      <c r="F263" s="71" t="s">
        <v>185</v>
      </c>
      <c r="G263" s="71" t="s">
        <v>928</v>
      </c>
      <c r="H263" s="71" t="s">
        <v>413</v>
      </c>
      <c r="I263" s="71" t="s">
        <v>828</v>
      </c>
      <c r="J263" s="194">
        <v>13720000</v>
      </c>
      <c r="K263" s="194">
        <v>13720000</v>
      </c>
      <c r="L263" s="194">
        <v>0</v>
      </c>
      <c r="M263" s="194">
        <v>13720000</v>
      </c>
      <c r="N263" s="194">
        <v>13720000</v>
      </c>
      <c r="O263" s="194">
        <v>0</v>
      </c>
      <c r="P263" s="72">
        <v>100</v>
      </c>
    </row>
    <row r="264" spans="1:16" ht="63" x14ac:dyDescent="0.25">
      <c r="A264" s="70" t="s">
        <v>250</v>
      </c>
      <c r="B264" s="71" t="s">
        <v>83</v>
      </c>
      <c r="C264" s="71" t="s">
        <v>2</v>
      </c>
      <c r="D264" s="71" t="s">
        <v>111</v>
      </c>
      <c r="E264" s="71" t="s">
        <v>99</v>
      </c>
      <c r="F264" s="71" t="s">
        <v>185</v>
      </c>
      <c r="G264" s="71" t="s">
        <v>928</v>
      </c>
      <c r="H264" s="71" t="s">
        <v>413</v>
      </c>
      <c r="I264" s="71" t="s">
        <v>3</v>
      </c>
      <c r="J264" s="194">
        <v>13720000</v>
      </c>
      <c r="K264" s="194">
        <v>13720000</v>
      </c>
      <c r="L264" s="194">
        <v>0</v>
      </c>
      <c r="M264" s="194">
        <v>13720000</v>
      </c>
      <c r="N264" s="194">
        <v>13720000</v>
      </c>
      <c r="O264" s="194">
        <v>0</v>
      </c>
      <c r="P264" s="72">
        <v>100</v>
      </c>
    </row>
    <row r="265" spans="1:16" ht="63" x14ac:dyDescent="0.25">
      <c r="A265" s="70" t="s">
        <v>1070</v>
      </c>
      <c r="B265" s="71" t="s">
        <v>83</v>
      </c>
      <c r="C265" s="71" t="s">
        <v>2</v>
      </c>
      <c r="D265" s="71" t="s">
        <v>111</v>
      </c>
      <c r="E265" s="71" t="s">
        <v>99</v>
      </c>
      <c r="F265" s="71" t="s">
        <v>185</v>
      </c>
      <c r="G265" s="71" t="s">
        <v>928</v>
      </c>
      <c r="H265" s="71" t="s">
        <v>1071</v>
      </c>
      <c r="I265" s="71"/>
      <c r="J265" s="194">
        <v>1202.8499999999999</v>
      </c>
      <c r="K265" s="194">
        <v>1202.8499999999999</v>
      </c>
      <c r="L265" s="194">
        <v>0</v>
      </c>
      <c r="M265" s="194">
        <v>1202.8499999999999</v>
      </c>
      <c r="N265" s="194">
        <v>1202.8499999999999</v>
      </c>
      <c r="O265" s="194">
        <v>0</v>
      </c>
      <c r="P265" s="72">
        <v>100</v>
      </c>
    </row>
    <row r="266" spans="1:16" x14ac:dyDescent="0.25">
      <c r="A266" s="70" t="s">
        <v>231</v>
      </c>
      <c r="B266" s="71" t="s">
        <v>83</v>
      </c>
      <c r="C266" s="71" t="s">
        <v>2</v>
      </c>
      <c r="D266" s="71" t="s">
        <v>111</v>
      </c>
      <c r="E266" s="71" t="s">
        <v>99</v>
      </c>
      <c r="F266" s="71" t="s">
        <v>185</v>
      </c>
      <c r="G266" s="71" t="s">
        <v>928</v>
      </c>
      <c r="H266" s="71" t="s">
        <v>1071</v>
      </c>
      <c r="I266" s="71" t="s">
        <v>828</v>
      </c>
      <c r="J266" s="194">
        <v>1202.8499999999999</v>
      </c>
      <c r="K266" s="194">
        <v>1202.8499999999999</v>
      </c>
      <c r="L266" s="194">
        <v>0</v>
      </c>
      <c r="M266" s="194">
        <v>1202.8499999999999</v>
      </c>
      <c r="N266" s="194">
        <v>1202.8499999999999</v>
      </c>
      <c r="O266" s="194">
        <v>0</v>
      </c>
      <c r="P266" s="72">
        <v>100</v>
      </c>
    </row>
    <row r="267" spans="1:16" ht="63" x14ac:dyDescent="0.25">
      <c r="A267" s="70" t="s">
        <v>250</v>
      </c>
      <c r="B267" s="71" t="s">
        <v>83</v>
      </c>
      <c r="C267" s="71" t="s">
        <v>2</v>
      </c>
      <c r="D267" s="71" t="s">
        <v>111</v>
      </c>
      <c r="E267" s="71" t="s">
        <v>99</v>
      </c>
      <c r="F267" s="71" t="s">
        <v>185</v>
      </c>
      <c r="G267" s="71" t="s">
        <v>928</v>
      </c>
      <c r="H267" s="71" t="s">
        <v>1071</v>
      </c>
      <c r="I267" s="71" t="s">
        <v>3</v>
      </c>
      <c r="J267" s="194">
        <v>1202.8499999999999</v>
      </c>
      <c r="K267" s="194">
        <v>1202.8499999999999</v>
      </c>
      <c r="L267" s="194">
        <v>0</v>
      </c>
      <c r="M267" s="194">
        <v>1202.8499999999999</v>
      </c>
      <c r="N267" s="194">
        <v>1202.8499999999999</v>
      </c>
      <c r="O267" s="194">
        <v>0</v>
      </c>
      <c r="P267" s="72">
        <v>100</v>
      </c>
    </row>
    <row r="268" spans="1:16" ht="63" x14ac:dyDescent="0.25">
      <c r="A268" s="70" t="s">
        <v>1070</v>
      </c>
      <c r="B268" s="71" t="s">
        <v>83</v>
      </c>
      <c r="C268" s="71" t="s">
        <v>2</v>
      </c>
      <c r="D268" s="71" t="s">
        <v>111</v>
      </c>
      <c r="E268" s="71" t="s">
        <v>99</v>
      </c>
      <c r="F268" s="71" t="s">
        <v>185</v>
      </c>
      <c r="G268" s="71" t="s">
        <v>928</v>
      </c>
      <c r="H268" s="71" t="s">
        <v>1072</v>
      </c>
      <c r="I268" s="71"/>
      <c r="J268" s="194">
        <v>1411131.57</v>
      </c>
      <c r="K268" s="194">
        <v>0</v>
      </c>
      <c r="L268" s="194">
        <v>1411131.57</v>
      </c>
      <c r="M268" s="194">
        <v>1411131.57</v>
      </c>
      <c r="N268" s="194">
        <v>0</v>
      </c>
      <c r="O268" s="194">
        <v>1411131.57</v>
      </c>
      <c r="P268" s="72">
        <v>100</v>
      </c>
    </row>
    <row r="269" spans="1:16" x14ac:dyDescent="0.25">
      <c r="A269" s="70" t="s">
        <v>231</v>
      </c>
      <c r="B269" s="71" t="s">
        <v>83</v>
      </c>
      <c r="C269" s="71" t="s">
        <v>2</v>
      </c>
      <c r="D269" s="71" t="s">
        <v>111</v>
      </c>
      <c r="E269" s="71" t="s">
        <v>99</v>
      </c>
      <c r="F269" s="71" t="s">
        <v>185</v>
      </c>
      <c r="G269" s="71" t="s">
        <v>928</v>
      </c>
      <c r="H269" s="71" t="s">
        <v>1072</v>
      </c>
      <c r="I269" s="71" t="s">
        <v>828</v>
      </c>
      <c r="J269" s="194">
        <v>1411131.57</v>
      </c>
      <c r="K269" s="194">
        <v>0</v>
      </c>
      <c r="L269" s="194">
        <v>1411131.57</v>
      </c>
      <c r="M269" s="194">
        <v>1411131.57</v>
      </c>
      <c r="N269" s="194">
        <v>0</v>
      </c>
      <c r="O269" s="194">
        <v>1411131.57</v>
      </c>
      <c r="P269" s="72">
        <v>100</v>
      </c>
    </row>
    <row r="270" spans="1:16" ht="63" x14ac:dyDescent="0.25">
      <c r="A270" s="70" t="s">
        <v>250</v>
      </c>
      <c r="B270" s="71" t="s">
        <v>83</v>
      </c>
      <c r="C270" s="71" t="s">
        <v>2</v>
      </c>
      <c r="D270" s="71" t="s">
        <v>111</v>
      </c>
      <c r="E270" s="71" t="s">
        <v>99</v>
      </c>
      <c r="F270" s="71" t="s">
        <v>185</v>
      </c>
      <c r="G270" s="71" t="s">
        <v>928</v>
      </c>
      <c r="H270" s="71" t="s">
        <v>1072</v>
      </c>
      <c r="I270" s="71" t="s">
        <v>3</v>
      </c>
      <c r="J270" s="194">
        <v>1411131.57</v>
      </c>
      <c r="K270" s="194">
        <v>0</v>
      </c>
      <c r="L270" s="194">
        <v>1411131.57</v>
      </c>
      <c r="M270" s="194">
        <v>1411131.57</v>
      </c>
      <c r="N270" s="194">
        <v>0</v>
      </c>
      <c r="O270" s="194">
        <v>1411131.57</v>
      </c>
      <c r="P270" s="72">
        <v>100</v>
      </c>
    </row>
    <row r="271" spans="1:16" ht="63" x14ac:dyDescent="0.25">
      <c r="A271" s="70" t="s">
        <v>1070</v>
      </c>
      <c r="B271" s="71" t="s">
        <v>83</v>
      </c>
      <c r="C271" s="71" t="s">
        <v>2</v>
      </c>
      <c r="D271" s="71" t="s">
        <v>111</v>
      </c>
      <c r="E271" s="71" t="s">
        <v>99</v>
      </c>
      <c r="F271" s="71" t="s">
        <v>185</v>
      </c>
      <c r="G271" s="71" t="s">
        <v>928</v>
      </c>
      <c r="H271" s="71" t="s">
        <v>1073</v>
      </c>
      <c r="I271" s="71"/>
      <c r="J271" s="194">
        <v>58797.15</v>
      </c>
      <c r="K271" s="194">
        <v>58797.15</v>
      </c>
      <c r="L271" s="194">
        <v>0</v>
      </c>
      <c r="M271" s="194">
        <v>58797.15</v>
      </c>
      <c r="N271" s="194">
        <v>58797.15</v>
      </c>
      <c r="O271" s="194">
        <v>0</v>
      </c>
      <c r="P271" s="72">
        <v>100</v>
      </c>
    </row>
    <row r="272" spans="1:16" x14ac:dyDescent="0.25">
      <c r="A272" s="70" t="s">
        <v>231</v>
      </c>
      <c r="B272" s="71" t="s">
        <v>83</v>
      </c>
      <c r="C272" s="71" t="s">
        <v>2</v>
      </c>
      <c r="D272" s="71" t="s">
        <v>111</v>
      </c>
      <c r="E272" s="71" t="s">
        <v>99</v>
      </c>
      <c r="F272" s="71" t="s">
        <v>185</v>
      </c>
      <c r="G272" s="71" t="s">
        <v>928</v>
      </c>
      <c r="H272" s="71" t="s">
        <v>1073</v>
      </c>
      <c r="I272" s="71" t="s">
        <v>828</v>
      </c>
      <c r="J272" s="194">
        <v>58797.15</v>
      </c>
      <c r="K272" s="194">
        <v>58797.15</v>
      </c>
      <c r="L272" s="194">
        <v>0</v>
      </c>
      <c r="M272" s="194">
        <v>58797.15</v>
      </c>
      <c r="N272" s="194">
        <v>58797.15</v>
      </c>
      <c r="O272" s="194">
        <v>0</v>
      </c>
      <c r="P272" s="72">
        <v>100</v>
      </c>
    </row>
    <row r="273" spans="1:16" ht="63" x14ac:dyDescent="0.25">
      <c r="A273" s="70" t="s">
        <v>250</v>
      </c>
      <c r="B273" s="71" t="s">
        <v>83</v>
      </c>
      <c r="C273" s="71" t="s">
        <v>2</v>
      </c>
      <c r="D273" s="71" t="s">
        <v>111</v>
      </c>
      <c r="E273" s="71" t="s">
        <v>99</v>
      </c>
      <c r="F273" s="71" t="s">
        <v>185</v>
      </c>
      <c r="G273" s="71" t="s">
        <v>928</v>
      </c>
      <c r="H273" s="71" t="s">
        <v>1073</v>
      </c>
      <c r="I273" s="71" t="s">
        <v>3</v>
      </c>
      <c r="J273" s="194">
        <v>58797.15</v>
      </c>
      <c r="K273" s="194">
        <v>58797.15</v>
      </c>
      <c r="L273" s="194">
        <v>0</v>
      </c>
      <c r="M273" s="194">
        <v>58797.15</v>
      </c>
      <c r="N273" s="194">
        <v>58797.15</v>
      </c>
      <c r="O273" s="194">
        <v>0</v>
      </c>
      <c r="P273" s="72">
        <v>100</v>
      </c>
    </row>
    <row r="274" spans="1:16" ht="63" x14ac:dyDescent="0.25">
      <c r="A274" s="70" t="s">
        <v>753</v>
      </c>
      <c r="B274" s="71" t="s">
        <v>83</v>
      </c>
      <c r="C274" s="71" t="s">
        <v>2</v>
      </c>
      <c r="D274" s="71" t="s">
        <v>111</v>
      </c>
      <c r="E274" s="71" t="s">
        <v>99</v>
      </c>
      <c r="F274" s="71" t="s">
        <v>185</v>
      </c>
      <c r="G274" s="71" t="s">
        <v>259</v>
      </c>
      <c r="H274" s="71"/>
      <c r="I274" s="71"/>
      <c r="J274" s="194">
        <v>3309896</v>
      </c>
      <c r="K274" s="194">
        <v>3309896</v>
      </c>
      <c r="L274" s="194">
        <v>0</v>
      </c>
      <c r="M274" s="194">
        <v>3309896</v>
      </c>
      <c r="N274" s="194">
        <v>3309896</v>
      </c>
      <c r="O274" s="194">
        <v>0</v>
      </c>
      <c r="P274" s="72">
        <v>100</v>
      </c>
    </row>
    <row r="275" spans="1:16" ht="63" x14ac:dyDescent="0.25">
      <c r="A275" s="70" t="s">
        <v>931</v>
      </c>
      <c r="B275" s="71" t="s">
        <v>83</v>
      </c>
      <c r="C275" s="71" t="s">
        <v>2</v>
      </c>
      <c r="D275" s="71" t="s">
        <v>111</v>
      </c>
      <c r="E275" s="71" t="s">
        <v>99</v>
      </c>
      <c r="F275" s="71" t="s">
        <v>185</v>
      </c>
      <c r="G275" s="71" t="s">
        <v>259</v>
      </c>
      <c r="H275" s="71" t="s">
        <v>932</v>
      </c>
      <c r="I275" s="71"/>
      <c r="J275" s="194">
        <v>3309896</v>
      </c>
      <c r="K275" s="194">
        <v>3309896</v>
      </c>
      <c r="L275" s="194">
        <v>0</v>
      </c>
      <c r="M275" s="194">
        <v>3309896</v>
      </c>
      <c r="N275" s="194">
        <v>3309896</v>
      </c>
      <c r="O275" s="194">
        <v>0</v>
      </c>
      <c r="P275" s="72">
        <v>100</v>
      </c>
    </row>
    <row r="276" spans="1:16" ht="31.5" x14ac:dyDescent="0.25">
      <c r="A276" s="70" t="s">
        <v>228</v>
      </c>
      <c r="B276" s="71" t="s">
        <v>83</v>
      </c>
      <c r="C276" s="71" t="s">
        <v>2</v>
      </c>
      <c r="D276" s="71" t="s">
        <v>111</v>
      </c>
      <c r="E276" s="71" t="s">
        <v>99</v>
      </c>
      <c r="F276" s="71" t="s">
        <v>185</v>
      </c>
      <c r="G276" s="71" t="s">
        <v>259</v>
      </c>
      <c r="H276" s="71" t="s">
        <v>932</v>
      </c>
      <c r="I276" s="71" t="s">
        <v>768</v>
      </c>
      <c r="J276" s="194">
        <v>3309896</v>
      </c>
      <c r="K276" s="194">
        <v>3309896</v>
      </c>
      <c r="L276" s="194">
        <v>0</v>
      </c>
      <c r="M276" s="194">
        <v>3309896</v>
      </c>
      <c r="N276" s="194">
        <v>3309896</v>
      </c>
      <c r="O276" s="194">
        <v>0</v>
      </c>
      <c r="P276" s="72">
        <v>100</v>
      </c>
    </row>
    <row r="277" spans="1:16" ht="31.5" x14ac:dyDescent="0.25">
      <c r="A277" s="70" t="s">
        <v>229</v>
      </c>
      <c r="B277" s="71" t="s">
        <v>83</v>
      </c>
      <c r="C277" s="71" t="s">
        <v>2</v>
      </c>
      <c r="D277" s="71" t="s">
        <v>111</v>
      </c>
      <c r="E277" s="71" t="s">
        <v>99</v>
      </c>
      <c r="F277" s="71" t="s">
        <v>185</v>
      </c>
      <c r="G277" s="71" t="s">
        <v>259</v>
      </c>
      <c r="H277" s="71" t="s">
        <v>932</v>
      </c>
      <c r="I277" s="71" t="s">
        <v>230</v>
      </c>
      <c r="J277" s="194">
        <v>3309896</v>
      </c>
      <c r="K277" s="194">
        <v>3309896</v>
      </c>
      <c r="L277" s="194">
        <v>0</v>
      </c>
      <c r="M277" s="194">
        <v>3309896</v>
      </c>
      <c r="N277" s="194">
        <v>3309896</v>
      </c>
      <c r="O277" s="194">
        <v>0</v>
      </c>
      <c r="P277" s="72">
        <v>100</v>
      </c>
    </row>
    <row r="278" spans="1:16" ht="31.5" x14ac:dyDescent="0.25">
      <c r="A278" s="70" t="s">
        <v>751</v>
      </c>
      <c r="B278" s="71" t="s">
        <v>83</v>
      </c>
      <c r="C278" s="71" t="s">
        <v>2</v>
      </c>
      <c r="D278" s="71" t="s">
        <v>2</v>
      </c>
      <c r="E278" s="71"/>
      <c r="F278" s="71"/>
      <c r="G278" s="71"/>
      <c r="H278" s="71"/>
      <c r="I278" s="71"/>
      <c r="J278" s="194">
        <v>100000</v>
      </c>
      <c r="K278" s="194">
        <v>0</v>
      </c>
      <c r="L278" s="194">
        <v>100000</v>
      </c>
      <c r="M278" s="194">
        <v>0</v>
      </c>
      <c r="N278" s="194">
        <v>0</v>
      </c>
      <c r="O278" s="194">
        <v>0</v>
      </c>
      <c r="P278" s="72">
        <v>0</v>
      </c>
    </row>
    <row r="279" spans="1:16" ht="47.25" x14ac:dyDescent="0.25">
      <c r="A279" s="70" t="s">
        <v>921</v>
      </c>
      <c r="B279" s="71" t="s">
        <v>83</v>
      </c>
      <c r="C279" s="71" t="s">
        <v>2</v>
      </c>
      <c r="D279" s="71" t="s">
        <v>2</v>
      </c>
      <c r="E279" s="71" t="s">
        <v>99</v>
      </c>
      <c r="F279" s="71"/>
      <c r="G279" s="71"/>
      <c r="H279" s="71"/>
      <c r="I279" s="71"/>
      <c r="J279" s="194">
        <v>100000</v>
      </c>
      <c r="K279" s="194">
        <v>0</v>
      </c>
      <c r="L279" s="194">
        <v>100000</v>
      </c>
      <c r="M279" s="194">
        <v>0</v>
      </c>
      <c r="N279" s="194">
        <v>0</v>
      </c>
      <c r="O279" s="194">
        <v>0</v>
      </c>
      <c r="P279" s="72">
        <v>0</v>
      </c>
    </row>
    <row r="280" spans="1:16" ht="47.25" x14ac:dyDescent="0.25">
      <c r="A280" s="70" t="s">
        <v>597</v>
      </c>
      <c r="B280" s="71" t="s">
        <v>83</v>
      </c>
      <c r="C280" s="71" t="s">
        <v>2</v>
      </c>
      <c r="D280" s="71" t="s">
        <v>2</v>
      </c>
      <c r="E280" s="71" t="s">
        <v>99</v>
      </c>
      <c r="F280" s="71" t="s">
        <v>185</v>
      </c>
      <c r="G280" s="71"/>
      <c r="H280" s="71"/>
      <c r="I280" s="71"/>
      <c r="J280" s="194">
        <v>100000</v>
      </c>
      <c r="K280" s="194">
        <v>0</v>
      </c>
      <c r="L280" s="194">
        <v>100000</v>
      </c>
      <c r="M280" s="194">
        <v>0</v>
      </c>
      <c r="N280" s="194">
        <v>0</v>
      </c>
      <c r="O280" s="194">
        <v>0</v>
      </c>
      <c r="P280" s="72">
        <v>0</v>
      </c>
    </row>
    <row r="281" spans="1:16" ht="63" x14ac:dyDescent="0.25">
      <c r="A281" s="70" t="s">
        <v>753</v>
      </c>
      <c r="B281" s="71" t="s">
        <v>83</v>
      </c>
      <c r="C281" s="71" t="s">
        <v>2</v>
      </c>
      <c r="D281" s="71" t="s">
        <v>2</v>
      </c>
      <c r="E281" s="71" t="s">
        <v>99</v>
      </c>
      <c r="F281" s="71" t="s">
        <v>185</v>
      </c>
      <c r="G281" s="71" t="s">
        <v>259</v>
      </c>
      <c r="H281" s="71"/>
      <c r="I281" s="71"/>
      <c r="J281" s="194">
        <v>100000</v>
      </c>
      <c r="K281" s="194">
        <v>0</v>
      </c>
      <c r="L281" s="194">
        <v>100000</v>
      </c>
      <c r="M281" s="194">
        <v>0</v>
      </c>
      <c r="N281" s="194">
        <v>0</v>
      </c>
      <c r="O281" s="194">
        <v>0</v>
      </c>
      <c r="P281" s="72">
        <v>0</v>
      </c>
    </row>
    <row r="282" spans="1:16" ht="31.5" x14ac:dyDescent="0.25">
      <c r="A282" s="70" t="s">
        <v>1074</v>
      </c>
      <c r="B282" s="71" t="s">
        <v>83</v>
      </c>
      <c r="C282" s="71" t="s">
        <v>2</v>
      </c>
      <c r="D282" s="71" t="s">
        <v>2</v>
      </c>
      <c r="E282" s="71" t="s">
        <v>99</v>
      </c>
      <c r="F282" s="71" t="s">
        <v>185</v>
      </c>
      <c r="G282" s="71" t="s">
        <v>259</v>
      </c>
      <c r="H282" s="71" t="s">
        <v>1075</v>
      </c>
      <c r="I282" s="71"/>
      <c r="J282" s="194">
        <v>100000</v>
      </c>
      <c r="K282" s="194">
        <v>0</v>
      </c>
      <c r="L282" s="194">
        <v>100000</v>
      </c>
      <c r="M282" s="194">
        <v>0</v>
      </c>
      <c r="N282" s="194">
        <v>0</v>
      </c>
      <c r="O282" s="194">
        <v>0</v>
      </c>
      <c r="P282" s="72">
        <v>0</v>
      </c>
    </row>
    <row r="283" spans="1:16" ht="31.5" x14ac:dyDescent="0.25">
      <c r="A283" s="70" t="s">
        <v>228</v>
      </c>
      <c r="B283" s="71" t="s">
        <v>83</v>
      </c>
      <c r="C283" s="71" t="s">
        <v>2</v>
      </c>
      <c r="D283" s="71" t="s">
        <v>2</v>
      </c>
      <c r="E283" s="71" t="s">
        <v>99</v>
      </c>
      <c r="F283" s="71" t="s">
        <v>185</v>
      </c>
      <c r="G283" s="71" t="s">
        <v>259</v>
      </c>
      <c r="H283" s="71" t="s">
        <v>1075</v>
      </c>
      <c r="I283" s="71" t="s">
        <v>768</v>
      </c>
      <c r="J283" s="194">
        <v>100000</v>
      </c>
      <c r="K283" s="194">
        <v>0</v>
      </c>
      <c r="L283" s="194">
        <v>100000</v>
      </c>
      <c r="M283" s="194">
        <v>0</v>
      </c>
      <c r="N283" s="194">
        <v>0</v>
      </c>
      <c r="O283" s="194">
        <v>0</v>
      </c>
      <c r="P283" s="72">
        <v>0</v>
      </c>
    </row>
    <row r="284" spans="1:16" ht="31.5" x14ac:dyDescent="0.25">
      <c r="A284" s="70" t="s">
        <v>229</v>
      </c>
      <c r="B284" s="71" t="s">
        <v>83</v>
      </c>
      <c r="C284" s="71" t="s">
        <v>2</v>
      </c>
      <c r="D284" s="71" t="s">
        <v>2</v>
      </c>
      <c r="E284" s="71" t="s">
        <v>99</v>
      </c>
      <c r="F284" s="71" t="s">
        <v>185</v>
      </c>
      <c r="G284" s="71" t="s">
        <v>259</v>
      </c>
      <c r="H284" s="71" t="s">
        <v>1075</v>
      </c>
      <c r="I284" s="71" t="s">
        <v>230</v>
      </c>
      <c r="J284" s="194">
        <v>100000</v>
      </c>
      <c r="K284" s="194">
        <v>0</v>
      </c>
      <c r="L284" s="194">
        <v>100000</v>
      </c>
      <c r="M284" s="194">
        <v>0</v>
      </c>
      <c r="N284" s="194">
        <v>0</v>
      </c>
      <c r="O284" s="194">
        <v>0</v>
      </c>
      <c r="P284" s="72">
        <v>0</v>
      </c>
    </row>
    <row r="285" spans="1:16" x14ac:dyDescent="0.25">
      <c r="A285" s="70" t="s">
        <v>905</v>
      </c>
      <c r="B285" s="71" t="s">
        <v>83</v>
      </c>
      <c r="C285" s="71" t="s">
        <v>909</v>
      </c>
      <c r="D285" s="71"/>
      <c r="E285" s="71"/>
      <c r="F285" s="71"/>
      <c r="G285" s="71"/>
      <c r="H285" s="71"/>
      <c r="I285" s="71"/>
      <c r="J285" s="194">
        <v>3781173.61</v>
      </c>
      <c r="K285" s="194">
        <v>2023148.5</v>
      </c>
      <c r="L285" s="194">
        <v>0</v>
      </c>
      <c r="M285" s="194">
        <v>8600</v>
      </c>
      <c r="N285" s="194">
        <v>8600</v>
      </c>
      <c r="O285" s="194">
        <v>0</v>
      </c>
      <c r="P285" s="72">
        <v>0.22744261139598931</v>
      </c>
    </row>
    <row r="286" spans="1:16" x14ac:dyDescent="0.25">
      <c r="A286" s="70" t="s">
        <v>906</v>
      </c>
      <c r="B286" s="71" t="s">
        <v>83</v>
      </c>
      <c r="C286" s="71" t="s">
        <v>909</v>
      </c>
      <c r="D286" s="71" t="s">
        <v>2</v>
      </c>
      <c r="E286" s="71"/>
      <c r="F286" s="71"/>
      <c r="G286" s="71"/>
      <c r="H286" s="71"/>
      <c r="I286" s="71"/>
      <c r="J286" s="194">
        <v>3781173.61</v>
      </c>
      <c r="K286" s="194">
        <v>2023148.5</v>
      </c>
      <c r="L286" s="194">
        <v>0</v>
      </c>
      <c r="M286" s="194">
        <v>8600</v>
      </c>
      <c r="N286" s="194">
        <v>8600</v>
      </c>
      <c r="O286" s="194">
        <v>0</v>
      </c>
      <c r="P286" s="72">
        <v>0.22744261139598931</v>
      </c>
    </row>
    <row r="287" spans="1:16" ht="47.25" x14ac:dyDescent="0.25">
      <c r="A287" s="70" t="s">
        <v>921</v>
      </c>
      <c r="B287" s="71" t="s">
        <v>83</v>
      </c>
      <c r="C287" s="71" t="s">
        <v>909</v>
      </c>
      <c r="D287" s="71" t="s">
        <v>2</v>
      </c>
      <c r="E287" s="71" t="s">
        <v>99</v>
      </c>
      <c r="F287" s="71"/>
      <c r="G287" s="71"/>
      <c r="H287" s="71"/>
      <c r="I287" s="71"/>
      <c r="J287" s="194">
        <v>3781173.61</v>
      </c>
      <c r="K287" s="194">
        <v>2023148.5</v>
      </c>
      <c r="L287" s="194">
        <v>0</v>
      </c>
      <c r="M287" s="194">
        <v>8600</v>
      </c>
      <c r="N287" s="194">
        <v>8600</v>
      </c>
      <c r="O287" s="194">
        <v>0</v>
      </c>
      <c r="P287" s="72">
        <v>0.22744261139598931</v>
      </c>
    </row>
    <row r="288" spans="1:16" ht="47.25" x14ac:dyDescent="0.25">
      <c r="A288" s="70" t="s">
        <v>597</v>
      </c>
      <c r="B288" s="71" t="s">
        <v>83</v>
      </c>
      <c r="C288" s="71" t="s">
        <v>909</v>
      </c>
      <c r="D288" s="71" t="s">
        <v>2</v>
      </c>
      <c r="E288" s="71" t="s">
        <v>99</v>
      </c>
      <c r="F288" s="71" t="s">
        <v>185</v>
      </c>
      <c r="G288" s="71"/>
      <c r="H288" s="71"/>
      <c r="I288" s="71"/>
      <c r="J288" s="194">
        <v>3781173.61</v>
      </c>
      <c r="K288" s="194">
        <v>2023148.5</v>
      </c>
      <c r="L288" s="194">
        <v>0</v>
      </c>
      <c r="M288" s="194">
        <v>8600</v>
      </c>
      <c r="N288" s="194">
        <v>8600</v>
      </c>
      <c r="O288" s="194">
        <v>0</v>
      </c>
      <c r="P288" s="72">
        <v>0.22744261139598931</v>
      </c>
    </row>
    <row r="289" spans="1:16" ht="31.5" x14ac:dyDescent="0.25">
      <c r="A289" s="70" t="s">
        <v>362</v>
      </c>
      <c r="B289" s="71" t="s">
        <v>83</v>
      </c>
      <c r="C289" s="71" t="s">
        <v>909</v>
      </c>
      <c r="D289" s="71" t="s">
        <v>2</v>
      </c>
      <c r="E289" s="71" t="s">
        <v>99</v>
      </c>
      <c r="F289" s="71" t="s">
        <v>185</v>
      </c>
      <c r="G289" s="71" t="s">
        <v>196</v>
      </c>
      <c r="H289" s="71"/>
      <c r="I289" s="71"/>
      <c r="J289" s="194">
        <v>3781173.61</v>
      </c>
      <c r="K289" s="194">
        <v>2023148.5</v>
      </c>
      <c r="L289" s="194">
        <v>0</v>
      </c>
      <c r="M289" s="194">
        <v>8600</v>
      </c>
      <c r="N289" s="194">
        <v>8600</v>
      </c>
      <c r="O289" s="194">
        <v>0</v>
      </c>
      <c r="P289" s="72">
        <v>0.22744261139598931</v>
      </c>
    </row>
    <row r="290" spans="1:16" ht="63" x14ac:dyDescent="0.25">
      <c r="A290" s="70" t="s">
        <v>933</v>
      </c>
      <c r="B290" s="71" t="s">
        <v>83</v>
      </c>
      <c r="C290" s="71" t="s">
        <v>909</v>
      </c>
      <c r="D290" s="71" t="s">
        <v>2</v>
      </c>
      <c r="E290" s="71" t="s">
        <v>99</v>
      </c>
      <c r="F290" s="71" t="s">
        <v>185</v>
      </c>
      <c r="G290" s="71" t="s">
        <v>196</v>
      </c>
      <c r="H290" s="71" t="s">
        <v>934</v>
      </c>
      <c r="I290" s="71"/>
      <c r="J290" s="194">
        <v>150000</v>
      </c>
      <c r="K290" s="194">
        <v>150000</v>
      </c>
      <c r="L290" s="194">
        <v>0</v>
      </c>
      <c r="M290" s="194">
        <v>8600</v>
      </c>
      <c r="N290" s="194">
        <v>8600</v>
      </c>
      <c r="O290" s="194">
        <v>0</v>
      </c>
      <c r="P290" s="72">
        <v>5.7333333333333334</v>
      </c>
    </row>
    <row r="291" spans="1:16" ht="31.5" x14ac:dyDescent="0.25">
      <c r="A291" s="70" t="s">
        <v>228</v>
      </c>
      <c r="B291" s="71" t="s">
        <v>83</v>
      </c>
      <c r="C291" s="71" t="s">
        <v>909</v>
      </c>
      <c r="D291" s="71" t="s">
        <v>2</v>
      </c>
      <c r="E291" s="71" t="s">
        <v>99</v>
      </c>
      <c r="F291" s="71" t="s">
        <v>185</v>
      </c>
      <c r="G291" s="71" t="s">
        <v>196</v>
      </c>
      <c r="H291" s="71" t="s">
        <v>934</v>
      </c>
      <c r="I291" s="71" t="s">
        <v>768</v>
      </c>
      <c r="J291" s="194">
        <v>150000</v>
      </c>
      <c r="K291" s="194">
        <v>150000</v>
      </c>
      <c r="L291" s="194">
        <v>0</v>
      </c>
      <c r="M291" s="194">
        <v>8600</v>
      </c>
      <c r="N291" s="194">
        <v>8600</v>
      </c>
      <c r="O291" s="194">
        <v>0</v>
      </c>
      <c r="P291" s="72">
        <v>5.7333333333333334</v>
      </c>
    </row>
    <row r="292" spans="1:16" ht="31.5" x14ac:dyDescent="0.25">
      <c r="A292" s="70" t="s">
        <v>229</v>
      </c>
      <c r="B292" s="71" t="s">
        <v>83</v>
      </c>
      <c r="C292" s="71" t="s">
        <v>909</v>
      </c>
      <c r="D292" s="71" t="s">
        <v>2</v>
      </c>
      <c r="E292" s="71" t="s">
        <v>99</v>
      </c>
      <c r="F292" s="71" t="s">
        <v>185</v>
      </c>
      <c r="G292" s="71" t="s">
        <v>196</v>
      </c>
      <c r="H292" s="71" t="s">
        <v>934</v>
      </c>
      <c r="I292" s="71" t="s">
        <v>230</v>
      </c>
      <c r="J292" s="194">
        <v>150000</v>
      </c>
      <c r="K292" s="194">
        <v>150000</v>
      </c>
      <c r="L292" s="194">
        <v>0</v>
      </c>
      <c r="M292" s="194">
        <v>8600</v>
      </c>
      <c r="N292" s="194">
        <v>8600</v>
      </c>
      <c r="O292" s="194">
        <v>0</v>
      </c>
      <c r="P292" s="72">
        <v>5.7333333333333334</v>
      </c>
    </row>
    <row r="293" spans="1:16" ht="63" x14ac:dyDescent="0.25">
      <c r="A293" s="70" t="s">
        <v>935</v>
      </c>
      <c r="B293" s="71" t="s">
        <v>83</v>
      </c>
      <c r="C293" s="71" t="s">
        <v>909</v>
      </c>
      <c r="D293" s="71" t="s">
        <v>2</v>
      </c>
      <c r="E293" s="71" t="s">
        <v>99</v>
      </c>
      <c r="F293" s="71" t="s">
        <v>185</v>
      </c>
      <c r="G293" s="71" t="s">
        <v>196</v>
      </c>
      <c r="H293" s="71" t="s">
        <v>936</v>
      </c>
      <c r="I293" s="71"/>
      <c r="J293" s="194">
        <v>3631173.61</v>
      </c>
      <c r="K293" s="194">
        <v>1873148.5</v>
      </c>
      <c r="L293" s="194">
        <v>0</v>
      </c>
      <c r="M293" s="194">
        <v>0</v>
      </c>
      <c r="N293" s="194">
        <v>0</v>
      </c>
      <c r="O293" s="194">
        <v>0</v>
      </c>
      <c r="P293" s="72">
        <v>0</v>
      </c>
    </row>
    <row r="294" spans="1:16" ht="31.5" x14ac:dyDescent="0.25">
      <c r="A294" s="70" t="s">
        <v>228</v>
      </c>
      <c r="B294" s="71" t="s">
        <v>83</v>
      </c>
      <c r="C294" s="71" t="s">
        <v>909</v>
      </c>
      <c r="D294" s="71" t="s">
        <v>2</v>
      </c>
      <c r="E294" s="71" t="s">
        <v>99</v>
      </c>
      <c r="F294" s="71" t="s">
        <v>185</v>
      </c>
      <c r="G294" s="71" t="s">
        <v>196</v>
      </c>
      <c r="H294" s="71" t="s">
        <v>936</v>
      </c>
      <c r="I294" s="71" t="s">
        <v>768</v>
      </c>
      <c r="J294" s="194">
        <v>3631173.61</v>
      </c>
      <c r="K294" s="194">
        <v>1873148.5</v>
      </c>
      <c r="L294" s="194">
        <v>0</v>
      </c>
      <c r="M294" s="194">
        <v>0</v>
      </c>
      <c r="N294" s="194">
        <v>0</v>
      </c>
      <c r="O294" s="194">
        <v>0</v>
      </c>
      <c r="P294" s="72">
        <v>0</v>
      </c>
    </row>
    <row r="295" spans="1:16" ht="31.5" x14ac:dyDescent="0.25">
      <c r="A295" s="70" t="s">
        <v>229</v>
      </c>
      <c r="B295" s="71" t="s">
        <v>83</v>
      </c>
      <c r="C295" s="71" t="s">
        <v>909</v>
      </c>
      <c r="D295" s="71" t="s">
        <v>2</v>
      </c>
      <c r="E295" s="71" t="s">
        <v>99</v>
      </c>
      <c r="F295" s="71" t="s">
        <v>185</v>
      </c>
      <c r="G295" s="71" t="s">
        <v>196</v>
      </c>
      <c r="H295" s="71" t="s">
        <v>936</v>
      </c>
      <c r="I295" s="71" t="s">
        <v>230</v>
      </c>
      <c r="J295" s="194">
        <v>3631173.61</v>
      </c>
      <c r="K295" s="194">
        <v>1873148.5</v>
      </c>
      <c r="L295" s="194">
        <v>0</v>
      </c>
      <c r="M295" s="194">
        <v>0</v>
      </c>
      <c r="N295" s="194">
        <v>0</v>
      </c>
      <c r="O295" s="194">
        <v>0</v>
      </c>
      <c r="P295" s="72">
        <v>0</v>
      </c>
    </row>
    <row r="296" spans="1:16" x14ac:dyDescent="0.25">
      <c r="A296" s="70" t="s">
        <v>845</v>
      </c>
      <c r="B296" s="71" t="s">
        <v>83</v>
      </c>
      <c r="C296" s="71" t="s">
        <v>224</v>
      </c>
      <c r="D296" s="71"/>
      <c r="E296" s="71"/>
      <c r="F296" s="71"/>
      <c r="G296" s="71"/>
      <c r="H296" s="71"/>
      <c r="I296" s="71"/>
      <c r="J296" s="194">
        <v>17500</v>
      </c>
      <c r="K296" s="194">
        <v>17500</v>
      </c>
      <c r="L296" s="194">
        <v>0</v>
      </c>
      <c r="M296" s="194">
        <v>17500</v>
      </c>
      <c r="N296" s="194">
        <v>17500</v>
      </c>
      <c r="O296" s="194">
        <v>0</v>
      </c>
      <c r="P296" s="72">
        <v>100</v>
      </c>
    </row>
    <row r="297" spans="1:16" x14ac:dyDescent="0.25">
      <c r="A297" s="70" t="s">
        <v>212</v>
      </c>
      <c r="B297" s="71" t="s">
        <v>83</v>
      </c>
      <c r="C297" s="71" t="s">
        <v>224</v>
      </c>
      <c r="D297" s="71" t="s">
        <v>224</v>
      </c>
      <c r="E297" s="71"/>
      <c r="F297" s="71"/>
      <c r="G297" s="71"/>
      <c r="H297" s="71"/>
      <c r="I297" s="71"/>
      <c r="J297" s="194">
        <v>17500</v>
      </c>
      <c r="K297" s="194">
        <v>17500</v>
      </c>
      <c r="L297" s="194">
        <v>0</v>
      </c>
      <c r="M297" s="194">
        <v>17500</v>
      </c>
      <c r="N297" s="194">
        <v>17500</v>
      </c>
      <c r="O297" s="194">
        <v>0</v>
      </c>
      <c r="P297" s="72">
        <v>100</v>
      </c>
    </row>
    <row r="298" spans="1:16" ht="47.25" x14ac:dyDescent="0.25">
      <c r="A298" s="70" t="s">
        <v>924</v>
      </c>
      <c r="B298" s="71" t="s">
        <v>83</v>
      </c>
      <c r="C298" s="71" t="s">
        <v>224</v>
      </c>
      <c r="D298" s="71" t="s">
        <v>224</v>
      </c>
      <c r="E298" s="71" t="s">
        <v>111</v>
      </c>
      <c r="F298" s="71"/>
      <c r="G298" s="71"/>
      <c r="H298" s="71"/>
      <c r="I298" s="71"/>
      <c r="J298" s="194">
        <v>17500</v>
      </c>
      <c r="K298" s="194">
        <v>17500</v>
      </c>
      <c r="L298" s="194">
        <v>0</v>
      </c>
      <c r="M298" s="194">
        <v>17500</v>
      </c>
      <c r="N298" s="194">
        <v>17500</v>
      </c>
      <c r="O298" s="194">
        <v>0</v>
      </c>
      <c r="P298" s="72">
        <v>100</v>
      </c>
    </row>
    <row r="299" spans="1:16" x14ac:dyDescent="0.25">
      <c r="A299" s="70" t="s">
        <v>287</v>
      </c>
      <c r="B299" s="71" t="s">
        <v>83</v>
      </c>
      <c r="C299" s="71" t="s">
        <v>224</v>
      </c>
      <c r="D299" s="71" t="s">
        <v>224</v>
      </c>
      <c r="E299" s="71" t="s">
        <v>111</v>
      </c>
      <c r="F299" s="71" t="s">
        <v>185</v>
      </c>
      <c r="G299" s="71"/>
      <c r="H299" s="71"/>
      <c r="I299" s="71"/>
      <c r="J299" s="194">
        <v>17500</v>
      </c>
      <c r="K299" s="194">
        <v>17500</v>
      </c>
      <c r="L299" s="194">
        <v>0</v>
      </c>
      <c r="M299" s="194">
        <v>17500</v>
      </c>
      <c r="N299" s="194">
        <v>17500</v>
      </c>
      <c r="O299" s="194">
        <v>0</v>
      </c>
      <c r="P299" s="72">
        <v>100</v>
      </c>
    </row>
    <row r="300" spans="1:16" ht="31.5" x14ac:dyDescent="0.25">
      <c r="A300" s="70" t="s">
        <v>846</v>
      </c>
      <c r="B300" s="71" t="s">
        <v>83</v>
      </c>
      <c r="C300" s="71" t="s">
        <v>224</v>
      </c>
      <c r="D300" s="71" t="s">
        <v>224</v>
      </c>
      <c r="E300" s="71" t="s">
        <v>111</v>
      </c>
      <c r="F300" s="71" t="s">
        <v>185</v>
      </c>
      <c r="G300" s="71" t="s">
        <v>296</v>
      </c>
      <c r="H300" s="71"/>
      <c r="I300" s="71"/>
      <c r="J300" s="194">
        <v>17500</v>
      </c>
      <c r="K300" s="194">
        <v>17500</v>
      </c>
      <c r="L300" s="194">
        <v>0</v>
      </c>
      <c r="M300" s="194">
        <v>17500</v>
      </c>
      <c r="N300" s="194">
        <v>17500</v>
      </c>
      <c r="O300" s="194">
        <v>0</v>
      </c>
      <c r="P300" s="72">
        <v>100</v>
      </c>
    </row>
    <row r="301" spans="1:16" ht="94.5" x14ac:dyDescent="0.25">
      <c r="A301" s="70" t="s">
        <v>847</v>
      </c>
      <c r="B301" s="71" t="s">
        <v>83</v>
      </c>
      <c r="C301" s="71" t="s">
        <v>224</v>
      </c>
      <c r="D301" s="71" t="s">
        <v>224</v>
      </c>
      <c r="E301" s="71" t="s">
        <v>111</v>
      </c>
      <c r="F301" s="71" t="s">
        <v>185</v>
      </c>
      <c r="G301" s="71" t="s">
        <v>296</v>
      </c>
      <c r="H301" s="71" t="s">
        <v>601</v>
      </c>
      <c r="I301" s="71"/>
      <c r="J301" s="194">
        <v>17500</v>
      </c>
      <c r="K301" s="194">
        <v>17500</v>
      </c>
      <c r="L301" s="194">
        <v>0</v>
      </c>
      <c r="M301" s="194">
        <v>17500</v>
      </c>
      <c r="N301" s="194">
        <v>17500</v>
      </c>
      <c r="O301" s="194">
        <v>0</v>
      </c>
      <c r="P301" s="72">
        <v>100</v>
      </c>
    </row>
    <row r="302" spans="1:16" x14ac:dyDescent="0.25">
      <c r="A302" s="70" t="s">
        <v>263</v>
      </c>
      <c r="B302" s="71" t="s">
        <v>83</v>
      </c>
      <c r="C302" s="71" t="s">
        <v>224</v>
      </c>
      <c r="D302" s="71" t="s">
        <v>224</v>
      </c>
      <c r="E302" s="71" t="s">
        <v>111</v>
      </c>
      <c r="F302" s="71" t="s">
        <v>185</v>
      </c>
      <c r="G302" s="71" t="s">
        <v>296</v>
      </c>
      <c r="H302" s="71" t="s">
        <v>601</v>
      </c>
      <c r="I302" s="71" t="s">
        <v>835</v>
      </c>
      <c r="J302" s="194">
        <v>17500</v>
      </c>
      <c r="K302" s="194">
        <v>17500</v>
      </c>
      <c r="L302" s="194">
        <v>0</v>
      </c>
      <c r="M302" s="194">
        <v>17500</v>
      </c>
      <c r="N302" s="194">
        <v>17500</v>
      </c>
      <c r="O302" s="194">
        <v>0</v>
      </c>
      <c r="P302" s="72">
        <v>100</v>
      </c>
    </row>
    <row r="303" spans="1:16" x14ac:dyDescent="0.25">
      <c r="A303" s="70" t="s">
        <v>593</v>
      </c>
      <c r="B303" s="71" t="s">
        <v>83</v>
      </c>
      <c r="C303" s="71" t="s">
        <v>224</v>
      </c>
      <c r="D303" s="71" t="s">
        <v>224</v>
      </c>
      <c r="E303" s="71" t="s">
        <v>111</v>
      </c>
      <c r="F303" s="71" t="s">
        <v>185</v>
      </c>
      <c r="G303" s="71" t="s">
        <v>296</v>
      </c>
      <c r="H303" s="71" t="s">
        <v>601</v>
      </c>
      <c r="I303" s="71" t="s">
        <v>594</v>
      </c>
      <c r="J303" s="194">
        <v>17500</v>
      </c>
      <c r="K303" s="194">
        <v>17500</v>
      </c>
      <c r="L303" s="194">
        <v>0</v>
      </c>
      <c r="M303" s="194">
        <v>17500</v>
      </c>
      <c r="N303" s="194">
        <v>17500</v>
      </c>
      <c r="O303" s="194">
        <v>0</v>
      </c>
      <c r="P303" s="72">
        <v>100</v>
      </c>
    </row>
    <row r="304" spans="1:16" x14ac:dyDescent="0.25">
      <c r="A304" s="70" t="s">
        <v>848</v>
      </c>
      <c r="B304" s="71" t="s">
        <v>83</v>
      </c>
      <c r="C304" s="71" t="s">
        <v>26</v>
      </c>
      <c r="D304" s="71"/>
      <c r="E304" s="71"/>
      <c r="F304" s="71"/>
      <c r="G304" s="71"/>
      <c r="H304" s="71"/>
      <c r="I304" s="71"/>
      <c r="J304" s="194">
        <v>2650481.4</v>
      </c>
      <c r="K304" s="194">
        <v>1644824</v>
      </c>
      <c r="L304" s="194">
        <v>1005657.4</v>
      </c>
      <c r="M304" s="194">
        <v>2390200</v>
      </c>
      <c r="N304" s="194">
        <v>1624824</v>
      </c>
      <c r="O304" s="194">
        <v>765376</v>
      </c>
      <c r="P304" s="72">
        <v>90.17984431054677</v>
      </c>
    </row>
    <row r="305" spans="1:16" x14ac:dyDescent="0.25">
      <c r="A305" s="70" t="s">
        <v>217</v>
      </c>
      <c r="B305" s="71" t="s">
        <v>83</v>
      </c>
      <c r="C305" s="71" t="s">
        <v>26</v>
      </c>
      <c r="D305" s="71" t="s">
        <v>754</v>
      </c>
      <c r="E305" s="71"/>
      <c r="F305" s="71"/>
      <c r="G305" s="71"/>
      <c r="H305" s="71"/>
      <c r="I305" s="71"/>
      <c r="J305" s="194">
        <v>914824</v>
      </c>
      <c r="K305" s="194">
        <v>834824</v>
      </c>
      <c r="L305" s="194">
        <v>80000</v>
      </c>
      <c r="M305" s="194">
        <v>894824</v>
      </c>
      <c r="N305" s="194">
        <v>814824</v>
      </c>
      <c r="O305" s="194">
        <v>80000</v>
      </c>
      <c r="P305" s="72">
        <v>97.813787132825553</v>
      </c>
    </row>
    <row r="306" spans="1:16" ht="47.25" x14ac:dyDescent="0.25">
      <c r="A306" s="70" t="s">
        <v>921</v>
      </c>
      <c r="B306" s="71" t="s">
        <v>83</v>
      </c>
      <c r="C306" s="71" t="s">
        <v>26</v>
      </c>
      <c r="D306" s="71" t="s">
        <v>754</v>
      </c>
      <c r="E306" s="71" t="s">
        <v>99</v>
      </c>
      <c r="F306" s="71"/>
      <c r="G306" s="71"/>
      <c r="H306" s="71"/>
      <c r="I306" s="71"/>
      <c r="J306" s="194">
        <v>280800</v>
      </c>
      <c r="K306" s="194">
        <v>280800</v>
      </c>
      <c r="L306" s="194">
        <v>0</v>
      </c>
      <c r="M306" s="194">
        <v>280800</v>
      </c>
      <c r="N306" s="194">
        <v>280800</v>
      </c>
      <c r="O306" s="194">
        <v>0</v>
      </c>
      <c r="P306" s="72">
        <v>100</v>
      </c>
    </row>
    <row r="307" spans="1:16" ht="31.5" x14ac:dyDescent="0.25">
      <c r="A307" s="70" t="s">
        <v>222</v>
      </c>
      <c r="B307" s="71" t="s">
        <v>83</v>
      </c>
      <c r="C307" s="71" t="s">
        <v>26</v>
      </c>
      <c r="D307" s="71" t="s">
        <v>754</v>
      </c>
      <c r="E307" s="71" t="s">
        <v>99</v>
      </c>
      <c r="F307" s="71" t="s">
        <v>188</v>
      </c>
      <c r="G307" s="71"/>
      <c r="H307" s="71"/>
      <c r="I307" s="71"/>
      <c r="J307" s="194">
        <v>280800</v>
      </c>
      <c r="K307" s="194">
        <v>280800</v>
      </c>
      <c r="L307" s="194">
        <v>0</v>
      </c>
      <c r="M307" s="194">
        <v>280800</v>
      </c>
      <c r="N307" s="194">
        <v>280800</v>
      </c>
      <c r="O307" s="194">
        <v>0</v>
      </c>
      <c r="P307" s="72">
        <v>100</v>
      </c>
    </row>
    <row r="308" spans="1:16" ht="47.25" x14ac:dyDescent="0.25">
      <c r="A308" s="70" t="s">
        <v>922</v>
      </c>
      <c r="B308" s="71" t="s">
        <v>83</v>
      </c>
      <c r="C308" s="71" t="s">
        <v>26</v>
      </c>
      <c r="D308" s="71" t="s">
        <v>754</v>
      </c>
      <c r="E308" s="71" t="s">
        <v>99</v>
      </c>
      <c r="F308" s="71" t="s">
        <v>188</v>
      </c>
      <c r="G308" s="71" t="s">
        <v>99</v>
      </c>
      <c r="H308" s="71"/>
      <c r="I308" s="71"/>
      <c r="J308" s="194">
        <v>280800</v>
      </c>
      <c r="K308" s="194">
        <v>280800</v>
      </c>
      <c r="L308" s="194">
        <v>0</v>
      </c>
      <c r="M308" s="194">
        <v>280800</v>
      </c>
      <c r="N308" s="194">
        <v>280800</v>
      </c>
      <c r="O308" s="194">
        <v>0</v>
      </c>
      <c r="P308" s="72">
        <v>100</v>
      </c>
    </row>
    <row r="309" spans="1:16" ht="31.5" x14ac:dyDescent="0.25">
      <c r="A309" s="70" t="s">
        <v>849</v>
      </c>
      <c r="B309" s="71" t="s">
        <v>83</v>
      </c>
      <c r="C309" s="71" t="s">
        <v>26</v>
      </c>
      <c r="D309" s="71" t="s">
        <v>754</v>
      </c>
      <c r="E309" s="71" t="s">
        <v>99</v>
      </c>
      <c r="F309" s="71" t="s">
        <v>188</v>
      </c>
      <c r="G309" s="71" t="s">
        <v>99</v>
      </c>
      <c r="H309" s="71" t="s">
        <v>266</v>
      </c>
      <c r="I309" s="71"/>
      <c r="J309" s="194">
        <v>280800</v>
      </c>
      <c r="K309" s="194">
        <v>280800</v>
      </c>
      <c r="L309" s="194">
        <v>0</v>
      </c>
      <c r="M309" s="194">
        <v>280800</v>
      </c>
      <c r="N309" s="194">
        <v>280800</v>
      </c>
      <c r="O309" s="194">
        <v>0</v>
      </c>
      <c r="P309" s="72">
        <v>100</v>
      </c>
    </row>
    <row r="310" spans="1:16" x14ac:dyDescent="0.25">
      <c r="A310" s="70" t="s">
        <v>263</v>
      </c>
      <c r="B310" s="71" t="s">
        <v>83</v>
      </c>
      <c r="C310" s="71" t="s">
        <v>26</v>
      </c>
      <c r="D310" s="71" t="s">
        <v>754</v>
      </c>
      <c r="E310" s="71" t="s">
        <v>99</v>
      </c>
      <c r="F310" s="71" t="s">
        <v>188</v>
      </c>
      <c r="G310" s="71" t="s">
        <v>99</v>
      </c>
      <c r="H310" s="71" t="s">
        <v>266</v>
      </c>
      <c r="I310" s="71" t="s">
        <v>835</v>
      </c>
      <c r="J310" s="194">
        <v>280800</v>
      </c>
      <c r="K310" s="194">
        <v>280800</v>
      </c>
      <c r="L310" s="194">
        <v>0</v>
      </c>
      <c r="M310" s="194">
        <v>280800</v>
      </c>
      <c r="N310" s="194">
        <v>280800</v>
      </c>
      <c r="O310" s="194">
        <v>0</v>
      </c>
      <c r="P310" s="72">
        <v>100</v>
      </c>
    </row>
    <row r="311" spans="1:16" ht="31.5" x14ac:dyDescent="0.25">
      <c r="A311" s="70" t="s">
        <v>599</v>
      </c>
      <c r="B311" s="71" t="s">
        <v>83</v>
      </c>
      <c r="C311" s="71" t="s">
        <v>26</v>
      </c>
      <c r="D311" s="71" t="s">
        <v>754</v>
      </c>
      <c r="E311" s="71" t="s">
        <v>99</v>
      </c>
      <c r="F311" s="71" t="s">
        <v>188</v>
      </c>
      <c r="G311" s="71" t="s">
        <v>99</v>
      </c>
      <c r="H311" s="71" t="s">
        <v>266</v>
      </c>
      <c r="I311" s="71" t="s">
        <v>600</v>
      </c>
      <c r="J311" s="194">
        <v>280800</v>
      </c>
      <c r="K311" s="194">
        <v>280800</v>
      </c>
      <c r="L311" s="194">
        <v>0</v>
      </c>
      <c r="M311" s="194">
        <v>280800</v>
      </c>
      <c r="N311" s="194">
        <v>280800</v>
      </c>
      <c r="O311" s="194">
        <v>0</v>
      </c>
      <c r="P311" s="72">
        <v>100</v>
      </c>
    </row>
    <row r="312" spans="1:16" ht="47.25" x14ac:dyDescent="0.25">
      <c r="A312" s="70" t="s">
        <v>924</v>
      </c>
      <c r="B312" s="71" t="s">
        <v>83</v>
      </c>
      <c r="C312" s="71" t="s">
        <v>26</v>
      </c>
      <c r="D312" s="71" t="s">
        <v>754</v>
      </c>
      <c r="E312" s="71" t="s">
        <v>111</v>
      </c>
      <c r="F312" s="71"/>
      <c r="G312" s="71"/>
      <c r="H312" s="71"/>
      <c r="I312" s="71"/>
      <c r="J312" s="194">
        <v>634024</v>
      </c>
      <c r="K312" s="194">
        <v>554024</v>
      </c>
      <c r="L312" s="194">
        <v>80000</v>
      </c>
      <c r="M312" s="194">
        <v>614024</v>
      </c>
      <c r="N312" s="194">
        <v>534024</v>
      </c>
      <c r="O312" s="194">
        <v>80000</v>
      </c>
      <c r="P312" s="72">
        <v>96.845545279043066</v>
      </c>
    </row>
    <row r="313" spans="1:16" ht="94.5" x14ac:dyDescent="0.25">
      <c r="A313" s="70" t="s">
        <v>592</v>
      </c>
      <c r="B313" s="71" t="s">
        <v>83</v>
      </c>
      <c r="C313" s="71" t="s">
        <v>26</v>
      </c>
      <c r="D313" s="71" t="s">
        <v>754</v>
      </c>
      <c r="E313" s="71" t="s">
        <v>111</v>
      </c>
      <c r="F313" s="71" t="s">
        <v>184</v>
      </c>
      <c r="G313" s="71"/>
      <c r="H313" s="71"/>
      <c r="I313" s="71"/>
      <c r="J313" s="194">
        <v>634024</v>
      </c>
      <c r="K313" s="194">
        <v>554024</v>
      </c>
      <c r="L313" s="194">
        <v>80000</v>
      </c>
      <c r="M313" s="194">
        <v>614024</v>
      </c>
      <c r="N313" s="194">
        <v>534024</v>
      </c>
      <c r="O313" s="194">
        <v>80000</v>
      </c>
      <c r="P313" s="72">
        <v>96.845545279043066</v>
      </c>
    </row>
    <row r="314" spans="1:16" ht="31.5" x14ac:dyDescent="0.25">
      <c r="A314" s="70" t="s">
        <v>269</v>
      </c>
      <c r="B314" s="71" t="s">
        <v>83</v>
      </c>
      <c r="C314" s="71" t="s">
        <v>26</v>
      </c>
      <c r="D314" s="71" t="s">
        <v>754</v>
      </c>
      <c r="E314" s="71" t="s">
        <v>111</v>
      </c>
      <c r="F314" s="71" t="s">
        <v>184</v>
      </c>
      <c r="G314" s="71" t="s">
        <v>26</v>
      </c>
      <c r="H314" s="71"/>
      <c r="I314" s="71"/>
      <c r="J314" s="194">
        <v>634024</v>
      </c>
      <c r="K314" s="194">
        <v>554024</v>
      </c>
      <c r="L314" s="194">
        <v>80000</v>
      </c>
      <c r="M314" s="194">
        <v>614024</v>
      </c>
      <c r="N314" s="194">
        <v>534024</v>
      </c>
      <c r="O314" s="194">
        <v>80000</v>
      </c>
      <c r="P314" s="72">
        <v>96.845545279043066</v>
      </c>
    </row>
    <row r="315" spans="1:16" ht="31.5" x14ac:dyDescent="0.25">
      <c r="A315" s="70" t="s">
        <v>850</v>
      </c>
      <c r="B315" s="71" t="s">
        <v>83</v>
      </c>
      <c r="C315" s="71" t="s">
        <v>26</v>
      </c>
      <c r="D315" s="71" t="s">
        <v>754</v>
      </c>
      <c r="E315" s="71" t="s">
        <v>111</v>
      </c>
      <c r="F315" s="71" t="s">
        <v>184</v>
      </c>
      <c r="G315" s="71" t="s">
        <v>26</v>
      </c>
      <c r="H315" s="71" t="s">
        <v>246</v>
      </c>
      <c r="I315" s="71"/>
      <c r="J315" s="194">
        <v>194024</v>
      </c>
      <c r="K315" s="194">
        <v>194024</v>
      </c>
      <c r="L315" s="194">
        <v>0</v>
      </c>
      <c r="M315" s="194">
        <v>194024</v>
      </c>
      <c r="N315" s="194">
        <v>194024</v>
      </c>
      <c r="O315" s="194">
        <v>0</v>
      </c>
      <c r="P315" s="72">
        <v>100</v>
      </c>
    </row>
    <row r="316" spans="1:16" x14ac:dyDescent="0.25">
      <c r="A316" s="70" t="s">
        <v>263</v>
      </c>
      <c r="B316" s="71" t="s">
        <v>83</v>
      </c>
      <c r="C316" s="71" t="s">
        <v>26</v>
      </c>
      <c r="D316" s="71" t="s">
        <v>754</v>
      </c>
      <c r="E316" s="71" t="s">
        <v>111</v>
      </c>
      <c r="F316" s="71" t="s">
        <v>184</v>
      </c>
      <c r="G316" s="71" t="s">
        <v>26</v>
      </c>
      <c r="H316" s="71" t="s">
        <v>246</v>
      </c>
      <c r="I316" s="71" t="s">
        <v>835</v>
      </c>
      <c r="J316" s="194">
        <v>194024</v>
      </c>
      <c r="K316" s="194">
        <v>194024</v>
      </c>
      <c r="L316" s="194">
        <v>0</v>
      </c>
      <c r="M316" s="194">
        <v>194024</v>
      </c>
      <c r="N316" s="194">
        <v>194024</v>
      </c>
      <c r="O316" s="194">
        <v>0</v>
      </c>
      <c r="P316" s="72">
        <v>100</v>
      </c>
    </row>
    <row r="317" spans="1:16" ht="31.5" x14ac:dyDescent="0.25">
      <c r="A317" s="70" t="s">
        <v>264</v>
      </c>
      <c r="B317" s="71" t="s">
        <v>83</v>
      </c>
      <c r="C317" s="71" t="s">
        <v>26</v>
      </c>
      <c r="D317" s="71" t="s">
        <v>754</v>
      </c>
      <c r="E317" s="71" t="s">
        <v>111</v>
      </c>
      <c r="F317" s="71" t="s">
        <v>184</v>
      </c>
      <c r="G317" s="71" t="s">
        <v>26</v>
      </c>
      <c r="H317" s="71" t="s">
        <v>246</v>
      </c>
      <c r="I317" s="71" t="s">
        <v>265</v>
      </c>
      <c r="J317" s="194">
        <v>194024</v>
      </c>
      <c r="K317" s="194">
        <v>194024</v>
      </c>
      <c r="L317" s="194">
        <v>0</v>
      </c>
      <c r="M317" s="194">
        <v>194024</v>
      </c>
      <c r="N317" s="194">
        <v>194024</v>
      </c>
      <c r="O317" s="194">
        <v>0</v>
      </c>
      <c r="P317" s="72">
        <v>100</v>
      </c>
    </row>
    <row r="318" spans="1:16" ht="78.75" x14ac:dyDescent="0.25">
      <c r="A318" s="70" t="s">
        <v>1076</v>
      </c>
      <c r="B318" s="71" t="s">
        <v>83</v>
      </c>
      <c r="C318" s="71" t="s">
        <v>26</v>
      </c>
      <c r="D318" s="71" t="s">
        <v>754</v>
      </c>
      <c r="E318" s="71" t="s">
        <v>111</v>
      </c>
      <c r="F318" s="71" t="s">
        <v>184</v>
      </c>
      <c r="G318" s="71" t="s">
        <v>26</v>
      </c>
      <c r="H318" s="71" t="s">
        <v>1077</v>
      </c>
      <c r="I318" s="71"/>
      <c r="J318" s="194">
        <v>360000</v>
      </c>
      <c r="K318" s="194">
        <v>360000</v>
      </c>
      <c r="L318" s="194">
        <v>0</v>
      </c>
      <c r="M318" s="194">
        <v>340000</v>
      </c>
      <c r="N318" s="194">
        <v>340000</v>
      </c>
      <c r="O318" s="194">
        <v>0</v>
      </c>
      <c r="P318" s="72">
        <v>94.444444444444443</v>
      </c>
    </row>
    <row r="319" spans="1:16" x14ac:dyDescent="0.25">
      <c r="A319" s="70" t="s">
        <v>263</v>
      </c>
      <c r="B319" s="71" t="s">
        <v>83</v>
      </c>
      <c r="C319" s="71" t="s">
        <v>26</v>
      </c>
      <c r="D319" s="71" t="s">
        <v>754</v>
      </c>
      <c r="E319" s="71" t="s">
        <v>111</v>
      </c>
      <c r="F319" s="71" t="s">
        <v>184</v>
      </c>
      <c r="G319" s="71" t="s">
        <v>26</v>
      </c>
      <c r="H319" s="71" t="s">
        <v>1077</v>
      </c>
      <c r="I319" s="71" t="s">
        <v>835</v>
      </c>
      <c r="J319" s="194">
        <v>360000</v>
      </c>
      <c r="K319" s="194">
        <v>360000</v>
      </c>
      <c r="L319" s="194">
        <v>0</v>
      </c>
      <c r="M319" s="194">
        <v>340000</v>
      </c>
      <c r="N319" s="194">
        <v>340000</v>
      </c>
      <c r="O319" s="194">
        <v>0</v>
      </c>
      <c r="P319" s="72">
        <v>94.444444444444443</v>
      </c>
    </row>
    <row r="320" spans="1:16" ht="31.5" x14ac:dyDescent="0.25">
      <c r="A320" s="70" t="s">
        <v>264</v>
      </c>
      <c r="B320" s="71" t="s">
        <v>83</v>
      </c>
      <c r="C320" s="71" t="s">
        <v>26</v>
      </c>
      <c r="D320" s="71" t="s">
        <v>754</v>
      </c>
      <c r="E320" s="71" t="s">
        <v>111</v>
      </c>
      <c r="F320" s="71" t="s">
        <v>184</v>
      </c>
      <c r="G320" s="71" t="s">
        <v>26</v>
      </c>
      <c r="H320" s="71" t="s">
        <v>1077</v>
      </c>
      <c r="I320" s="71" t="s">
        <v>265</v>
      </c>
      <c r="J320" s="194">
        <v>360000</v>
      </c>
      <c r="K320" s="194">
        <v>360000</v>
      </c>
      <c r="L320" s="194">
        <v>0</v>
      </c>
      <c r="M320" s="194">
        <v>340000</v>
      </c>
      <c r="N320" s="194">
        <v>340000</v>
      </c>
      <c r="O320" s="194">
        <v>0</v>
      </c>
      <c r="P320" s="72">
        <v>94.444444444444443</v>
      </c>
    </row>
    <row r="321" spans="1:16" ht="31.5" x14ac:dyDescent="0.25">
      <c r="A321" s="70" t="s">
        <v>850</v>
      </c>
      <c r="B321" s="71" t="s">
        <v>83</v>
      </c>
      <c r="C321" s="71" t="s">
        <v>26</v>
      </c>
      <c r="D321" s="71" t="s">
        <v>754</v>
      </c>
      <c r="E321" s="71" t="s">
        <v>111</v>
      </c>
      <c r="F321" s="71" t="s">
        <v>184</v>
      </c>
      <c r="G321" s="71" t="s">
        <v>26</v>
      </c>
      <c r="H321" s="71" t="s">
        <v>270</v>
      </c>
      <c r="I321" s="71"/>
      <c r="J321" s="194">
        <v>80000</v>
      </c>
      <c r="K321" s="194">
        <v>0</v>
      </c>
      <c r="L321" s="194">
        <v>80000</v>
      </c>
      <c r="M321" s="194">
        <v>80000</v>
      </c>
      <c r="N321" s="194">
        <v>0</v>
      </c>
      <c r="O321" s="194">
        <v>80000</v>
      </c>
      <c r="P321" s="72">
        <v>100</v>
      </c>
    </row>
    <row r="322" spans="1:16" x14ac:dyDescent="0.25">
      <c r="A322" s="70" t="s">
        <v>263</v>
      </c>
      <c r="B322" s="71" t="s">
        <v>83</v>
      </c>
      <c r="C322" s="71" t="s">
        <v>26</v>
      </c>
      <c r="D322" s="71" t="s">
        <v>754</v>
      </c>
      <c r="E322" s="71" t="s">
        <v>111</v>
      </c>
      <c r="F322" s="71" t="s">
        <v>184</v>
      </c>
      <c r="G322" s="71" t="s">
        <v>26</v>
      </c>
      <c r="H322" s="71" t="s">
        <v>270</v>
      </c>
      <c r="I322" s="71" t="s">
        <v>835</v>
      </c>
      <c r="J322" s="194">
        <v>80000</v>
      </c>
      <c r="K322" s="194">
        <v>0</v>
      </c>
      <c r="L322" s="194">
        <v>80000</v>
      </c>
      <c r="M322" s="194">
        <v>80000</v>
      </c>
      <c r="N322" s="194">
        <v>0</v>
      </c>
      <c r="O322" s="194">
        <v>80000</v>
      </c>
      <c r="P322" s="72">
        <v>100</v>
      </c>
    </row>
    <row r="323" spans="1:16" ht="31.5" x14ac:dyDescent="0.25">
      <c r="A323" s="70" t="s">
        <v>264</v>
      </c>
      <c r="B323" s="71" t="s">
        <v>83</v>
      </c>
      <c r="C323" s="71" t="s">
        <v>26</v>
      </c>
      <c r="D323" s="71" t="s">
        <v>754</v>
      </c>
      <c r="E323" s="71" t="s">
        <v>111</v>
      </c>
      <c r="F323" s="71" t="s">
        <v>184</v>
      </c>
      <c r="G323" s="71" t="s">
        <v>26</v>
      </c>
      <c r="H323" s="71" t="s">
        <v>270</v>
      </c>
      <c r="I323" s="71" t="s">
        <v>265</v>
      </c>
      <c r="J323" s="194">
        <v>80000</v>
      </c>
      <c r="K323" s="194">
        <v>0</v>
      </c>
      <c r="L323" s="194">
        <v>80000</v>
      </c>
      <c r="M323" s="194">
        <v>80000</v>
      </c>
      <c r="N323" s="194">
        <v>0</v>
      </c>
      <c r="O323" s="194">
        <v>80000</v>
      </c>
      <c r="P323" s="72">
        <v>100</v>
      </c>
    </row>
    <row r="324" spans="1:16" x14ac:dyDescent="0.25">
      <c r="A324" s="70" t="s">
        <v>219</v>
      </c>
      <c r="B324" s="71" t="s">
        <v>83</v>
      </c>
      <c r="C324" s="71" t="s">
        <v>26</v>
      </c>
      <c r="D324" s="71" t="s">
        <v>909</v>
      </c>
      <c r="E324" s="71"/>
      <c r="F324" s="71"/>
      <c r="G324" s="71"/>
      <c r="H324" s="71"/>
      <c r="I324" s="71"/>
      <c r="J324" s="194">
        <v>1735657.4</v>
      </c>
      <c r="K324" s="194">
        <v>810000</v>
      </c>
      <c r="L324" s="194">
        <v>925657.4</v>
      </c>
      <c r="M324" s="194">
        <v>1495376</v>
      </c>
      <c r="N324" s="194">
        <v>810000</v>
      </c>
      <c r="O324" s="194">
        <v>685376</v>
      </c>
      <c r="P324" s="72">
        <v>86.156173447593986</v>
      </c>
    </row>
    <row r="325" spans="1:16" ht="47.25" x14ac:dyDescent="0.25">
      <c r="A325" s="70" t="s">
        <v>921</v>
      </c>
      <c r="B325" s="71" t="s">
        <v>83</v>
      </c>
      <c r="C325" s="71" t="s">
        <v>26</v>
      </c>
      <c r="D325" s="71" t="s">
        <v>909</v>
      </c>
      <c r="E325" s="71" t="s">
        <v>99</v>
      </c>
      <c r="F325" s="71"/>
      <c r="G325" s="71"/>
      <c r="H325" s="71"/>
      <c r="I325" s="71"/>
      <c r="J325" s="194">
        <v>925657.4</v>
      </c>
      <c r="K325" s="194">
        <v>0</v>
      </c>
      <c r="L325" s="194">
        <v>925657.4</v>
      </c>
      <c r="M325" s="194">
        <v>685376</v>
      </c>
      <c r="N325" s="194">
        <v>0</v>
      </c>
      <c r="O325" s="194">
        <v>685376</v>
      </c>
      <c r="P325" s="72">
        <v>74.042080795767419</v>
      </c>
    </row>
    <row r="326" spans="1:16" ht="31.5" x14ac:dyDescent="0.25">
      <c r="A326" s="70" t="s">
        <v>222</v>
      </c>
      <c r="B326" s="71" t="s">
        <v>83</v>
      </c>
      <c r="C326" s="71" t="s">
        <v>26</v>
      </c>
      <c r="D326" s="71" t="s">
        <v>909</v>
      </c>
      <c r="E326" s="71" t="s">
        <v>99</v>
      </c>
      <c r="F326" s="71" t="s">
        <v>188</v>
      </c>
      <c r="G326" s="71"/>
      <c r="H326" s="71"/>
      <c r="I326" s="71"/>
      <c r="J326" s="194">
        <v>925657.4</v>
      </c>
      <c r="K326" s="194">
        <v>0</v>
      </c>
      <c r="L326" s="194">
        <v>925657.4</v>
      </c>
      <c r="M326" s="194">
        <v>685376</v>
      </c>
      <c r="N326" s="194">
        <v>0</v>
      </c>
      <c r="O326" s="194">
        <v>685376</v>
      </c>
      <c r="P326" s="72">
        <v>74.042080795767419</v>
      </c>
    </row>
    <row r="327" spans="1:16" ht="47.25" x14ac:dyDescent="0.25">
      <c r="A327" s="70" t="s">
        <v>922</v>
      </c>
      <c r="B327" s="71" t="s">
        <v>83</v>
      </c>
      <c r="C327" s="71" t="s">
        <v>26</v>
      </c>
      <c r="D327" s="71" t="s">
        <v>909</v>
      </c>
      <c r="E327" s="71" t="s">
        <v>99</v>
      </c>
      <c r="F327" s="71" t="s">
        <v>188</v>
      </c>
      <c r="G327" s="71" t="s">
        <v>99</v>
      </c>
      <c r="H327" s="71"/>
      <c r="I327" s="71"/>
      <c r="J327" s="194">
        <v>925657.4</v>
      </c>
      <c r="K327" s="194">
        <v>0</v>
      </c>
      <c r="L327" s="194">
        <v>925657.4</v>
      </c>
      <c r="M327" s="194">
        <v>685376</v>
      </c>
      <c r="N327" s="194">
        <v>0</v>
      </c>
      <c r="O327" s="194">
        <v>685376</v>
      </c>
      <c r="P327" s="72">
        <v>74.042080795767419</v>
      </c>
    </row>
    <row r="328" spans="1:16" ht="47.25" x14ac:dyDescent="0.25">
      <c r="A328" s="70" t="s">
        <v>1078</v>
      </c>
      <c r="B328" s="71" t="s">
        <v>83</v>
      </c>
      <c r="C328" s="71" t="s">
        <v>26</v>
      </c>
      <c r="D328" s="71" t="s">
        <v>909</v>
      </c>
      <c r="E328" s="71" t="s">
        <v>99</v>
      </c>
      <c r="F328" s="71" t="s">
        <v>188</v>
      </c>
      <c r="G328" s="71" t="s">
        <v>99</v>
      </c>
      <c r="H328" s="71" t="s">
        <v>1079</v>
      </c>
      <c r="I328" s="71"/>
      <c r="J328" s="194">
        <v>240281.4</v>
      </c>
      <c r="K328" s="194">
        <v>0</v>
      </c>
      <c r="L328" s="194">
        <v>240281.4</v>
      </c>
      <c r="M328" s="194">
        <v>0</v>
      </c>
      <c r="N328" s="194">
        <v>0</v>
      </c>
      <c r="O328" s="194">
        <v>0</v>
      </c>
      <c r="P328" s="72">
        <v>0</v>
      </c>
    </row>
    <row r="329" spans="1:16" ht="31.5" x14ac:dyDescent="0.25">
      <c r="A329" s="70" t="s">
        <v>228</v>
      </c>
      <c r="B329" s="71" t="s">
        <v>83</v>
      </c>
      <c r="C329" s="71" t="s">
        <v>26</v>
      </c>
      <c r="D329" s="71" t="s">
        <v>909</v>
      </c>
      <c r="E329" s="71" t="s">
        <v>99</v>
      </c>
      <c r="F329" s="71" t="s">
        <v>188</v>
      </c>
      <c r="G329" s="71" t="s">
        <v>99</v>
      </c>
      <c r="H329" s="71" t="s">
        <v>1079</v>
      </c>
      <c r="I329" s="71" t="s">
        <v>768</v>
      </c>
      <c r="J329" s="194">
        <v>240281.4</v>
      </c>
      <c r="K329" s="194">
        <v>0</v>
      </c>
      <c r="L329" s="194">
        <v>240281.4</v>
      </c>
      <c r="M329" s="194">
        <v>0</v>
      </c>
      <c r="N329" s="194">
        <v>0</v>
      </c>
      <c r="O329" s="194">
        <v>0</v>
      </c>
      <c r="P329" s="72">
        <v>0</v>
      </c>
    </row>
    <row r="330" spans="1:16" ht="31.5" x14ac:dyDescent="0.25">
      <c r="A330" s="70" t="s">
        <v>229</v>
      </c>
      <c r="B330" s="71" t="s">
        <v>83</v>
      </c>
      <c r="C330" s="71" t="s">
        <v>26</v>
      </c>
      <c r="D330" s="71" t="s">
        <v>909</v>
      </c>
      <c r="E330" s="71" t="s">
        <v>99</v>
      </c>
      <c r="F330" s="71" t="s">
        <v>188</v>
      </c>
      <c r="G330" s="71" t="s">
        <v>99</v>
      </c>
      <c r="H330" s="71" t="s">
        <v>1079</v>
      </c>
      <c r="I330" s="71" t="s">
        <v>230</v>
      </c>
      <c r="J330" s="194">
        <v>240281.4</v>
      </c>
      <c r="K330" s="194">
        <v>0</v>
      </c>
      <c r="L330" s="194">
        <v>240281.4</v>
      </c>
      <c r="M330" s="194">
        <v>0</v>
      </c>
      <c r="N330" s="194">
        <v>0</v>
      </c>
      <c r="O330" s="194">
        <v>0</v>
      </c>
      <c r="P330" s="72">
        <v>0</v>
      </c>
    </row>
    <row r="331" spans="1:16" ht="63" x14ac:dyDescent="0.25">
      <c r="A331" s="70" t="s">
        <v>277</v>
      </c>
      <c r="B331" s="71" t="s">
        <v>83</v>
      </c>
      <c r="C331" s="71" t="s">
        <v>26</v>
      </c>
      <c r="D331" s="71" t="s">
        <v>909</v>
      </c>
      <c r="E331" s="71" t="s">
        <v>99</v>
      </c>
      <c r="F331" s="71" t="s">
        <v>188</v>
      </c>
      <c r="G331" s="71" t="s">
        <v>99</v>
      </c>
      <c r="H331" s="71" t="s">
        <v>278</v>
      </c>
      <c r="I331" s="71"/>
      <c r="J331" s="194">
        <v>685376</v>
      </c>
      <c r="K331" s="194">
        <v>0</v>
      </c>
      <c r="L331" s="194">
        <v>685376</v>
      </c>
      <c r="M331" s="194">
        <v>685376</v>
      </c>
      <c r="N331" s="194">
        <v>0</v>
      </c>
      <c r="O331" s="194">
        <v>685376</v>
      </c>
      <c r="P331" s="72">
        <v>100</v>
      </c>
    </row>
    <row r="332" spans="1:16" ht="78.75" x14ac:dyDescent="0.25">
      <c r="A332" s="70" t="s">
        <v>226</v>
      </c>
      <c r="B332" s="71" t="s">
        <v>83</v>
      </c>
      <c r="C332" s="71" t="s">
        <v>26</v>
      </c>
      <c r="D332" s="71" t="s">
        <v>909</v>
      </c>
      <c r="E332" s="71" t="s">
        <v>99</v>
      </c>
      <c r="F332" s="71" t="s">
        <v>188</v>
      </c>
      <c r="G332" s="71" t="s">
        <v>99</v>
      </c>
      <c r="H332" s="71" t="s">
        <v>278</v>
      </c>
      <c r="I332" s="71" t="s">
        <v>134</v>
      </c>
      <c r="J332" s="194">
        <v>685376</v>
      </c>
      <c r="K332" s="194">
        <v>0</v>
      </c>
      <c r="L332" s="194">
        <v>685376</v>
      </c>
      <c r="M332" s="194">
        <v>685376</v>
      </c>
      <c r="N332" s="194">
        <v>0</v>
      </c>
      <c r="O332" s="194">
        <v>685376</v>
      </c>
      <c r="P332" s="72">
        <v>100</v>
      </c>
    </row>
    <row r="333" spans="1:16" ht="31.5" x14ac:dyDescent="0.25">
      <c r="A333" s="70" t="s">
        <v>227</v>
      </c>
      <c r="B333" s="71" t="s">
        <v>83</v>
      </c>
      <c r="C333" s="71" t="s">
        <v>26</v>
      </c>
      <c r="D333" s="71" t="s">
        <v>909</v>
      </c>
      <c r="E333" s="71" t="s">
        <v>99</v>
      </c>
      <c r="F333" s="71" t="s">
        <v>188</v>
      </c>
      <c r="G333" s="71" t="s">
        <v>99</v>
      </c>
      <c r="H333" s="71" t="s">
        <v>278</v>
      </c>
      <c r="I333" s="71" t="s">
        <v>23</v>
      </c>
      <c r="J333" s="194">
        <v>685376</v>
      </c>
      <c r="K333" s="194">
        <v>0</v>
      </c>
      <c r="L333" s="194">
        <v>685376</v>
      </c>
      <c r="M333" s="194">
        <v>685376</v>
      </c>
      <c r="N333" s="194">
        <v>0</v>
      </c>
      <c r="O333" s="194">
        <v>685376</v>
      </c>
      <c r="P333" s="72">
        <v>100</v>
      </c>
    </row>
    <row r="334" spans="1:16" ht="47.25" x14ac:dyDescent="0.25">
      <c r="A334" s="70" t="s">
        <v>924</v>
      </c>
      <c r="B334" s="71" t="s">
        <v>83</v>
      </c>
      <c r="C334" s="71" t="s">
        <v>26</v>
      </c>
      <c r="D334" s="71" t="s">
        <v>909</v>
      </c>
      <c r="E334" s="71" t="s">
        <v>111</v>
      </c>
      <c r="F334" s="71"/>
      <c r="G334" s="71"/>
      <c r="H334" s="71"/>
      <c r="I334" s="71"/>
      <c r="J334" s="194">
        <v>810000</v>
      </c>
      <c r="K334" s="194">
        <v>810000</v>
      </c>
      <c r="L334" s="194">
        <v>0</v>
      </c>
      <c r="M334" s="194">
        <v>810000</v>
      </c>
      <c r="N334" s="194">
        <v>810000</v>
      </c>
      <c r="O334" s="194">
        <v>0</v>
      </c>
      <c r="P334" s="72">
        <v>100</v>
      </c>
    </row>
    <row r="335" spans="1:16" ht="94.5" x14ac:dyDescent="0.25">
      <c r="A335" s="70" t="s">
        <v>592</v>
      </c>
      <c r="B335" s="71" t="s">
        <v>83</v>
      </c>
      <c r="C335" s="71" t="s">
        <v>26</v>
      </c>
      <c r="D335" s="71" t="s">
        <v>909</v>
      </c>
      <c r="E335" s="71" t="s">
        <v>111</v>
      </c>
      <c r="F335" s="71" t="s">
        <v>184</v>
      </c>
      <c r="G335" s="71"/>
      <c r="H335" s="71"/>
      <c r="I335" s="71"/>
      <c r="J335" s="194">
        <v>810000</v>
      </c>
      <c r="K335" s="194">
        <v>810000</v>
      </c>
      <c r="L335" s="194">
        <v>0</v>
      </c>
      <c r="M335" s="194">
        <v>810000</v>
      </c>
      <c r="N335" s="194">
        <v>810000</v>
      </c>
      <c r="O335" s="194">
        <v>0</v>
      </c>
      <c r="P335" s="72">
        <v>100</v>
      </c>
    </row>
    <row r="336" spans="1:16" ht="47.25" x14ac:dyDescent="0.25">
      <c r="A336" s="70" t="s">
        <v>281</v>
      </c>
      <c r="B336" s="71" t="s">
        <v>83</v>
      </c>
      <c r="C336" s="71" t="s">
        <v>26</v>
      </c>
      <c r="D336" s="71" t="s">
        <v>909</v>
      </c>
      <c r="E336" s="71" t="s">
        <v>111</v>
      </c>
      <c r="F336" s="71" t="s">
        <v>184</v>
      </c>
      <c r="G336" s="71" t="s">
        <v>194</v>
      </c>
      <c r="H336" s="71"/>
      <c r="I336" s="71"/>
      <c r="J336" s="194">
        <v>810000</v>
      </c>
      <c r="K336" s="194">
        <v>810000</v>
      </c>
      <c r="L336" s="194">
        <v>0</v>
      </c>
      <c r="M336" s="194">
        <v>810000</v>
      </c>
      <c r="N336" s="194">
        <v>810000</v>
      </c>
      <c r="O336" s="194">
        <v>0</v>
      </c>
      <c r="P336" s="72">
        <v>100</v>
      </c>
    </row>
    <row r="337" spans="1:16" ht="47.25" x14ac:dyDescent="0.25">
      <c r="A337" s="70" t="s">
        <v>851</v>
      </c>
      <c r="B337" s="71" t="s">
        <v>83</v>
      </c>
      <c r="C337" s="71" t="s">
        <v>26</v>
      </c>
      <c r="D337" s="71" t="s">
        <v>909</v>
      </c>
      <c r="E337" s="71" t="s">
        <v>111</v>
      </c>
      <c r="F337" s="71" t="s">
        <v>184</v>
      </c>
      <c r="G337" s="71" t="s">
        <v>194</v>
      </c>
      <c r="H337" s="71" t="s">
        <v>601</v>
      </c>
      <c r="I337" s="71"/>
      <c r="J337" s="194">
        <v>810000</v>
      </c>
      <c r="K337" s="194">
        <v>810000</v>
      </c>
      <c r="L337" s="194">
        <v>0</v>
      </c>
      <c r="M337" s="194">
        <v>810000</v>
      </c>
      <c r="N337" s="194">
        <v>810000</v>
      </c>
      <c r="O337" s="194">
        <v>0</v>
      </c>
      <c r="P337" s="72">
        <v>100</v>
      </c>
    </row>
    <row r="338" spans="1:16" ht="31.5" x14ac:dyDescent="0.25">
      <c r="A338" s="70" t="s">
        <v>279</v>
      </c>
      <c r="B338" s="71" t="s">
        <v>83</v>
      </c>
      <c r="C338" s="71" t="s">
        <v>26</v>
      </c>
      <c r="D338" s="71" t="s">
        <v>909</v>
      </c>
      <c r="E338" s="71" t="s">
        <v>111</v>
      </c>
      <c r="F338" s="71" t="s">
        <v>184</v>
      </c>
      <c r="G338" s="71" t="s">
        <v>194</v>
      </c>
      <c r="H338" s="71" t="s">
        <v>601</v>
      </c>
      <c r="I338" s="71" t="s">
        <v>829</v>
      </c>
      <c r="J338" s="194">
        <v>810000</v>
      </c>
      <c r="K338" s="194">
        <v>810000</v>
      </c>
      <c r="L338" s="194">
        <v>0</v>
      </c>
      <c r="M338" s="194">
        <v>810000</v>
      </c>
      <c r="N338" s="194">
        <v>810000</v>
      </c>
      <c r="O338" s="194">
        <v>0</v>
      </c>
      <c r="P338" s="72">
        <v>100</v>
      </c>
    </row>
    <row r="339" spans="1:16" ht="63" x14ac:dyDescent="0.25">
      <c r="A339" s="70" t="s">
        <v>839</v>
      </c>
      <c r="B339" s="71" t="s">
        <v>83</v>
      </c>
      <c r="C339" s="71" t="s">
        <v>26</v>
      </c>
      <c r="D339" s="71" t="s">
        <v>909</v>
      </c>
      <c r="E339" s="71" t="s">
        <v>111</v>
      </c>
      <c r="F339" s="71" t="s">
        <v>184</v>
      </c>
      <c r="G339" s="71" t="s">
        <v>194</v>
      </c>
      <c r="H339" s="71" t="s">
        <v>601</v>
      </c>
      <c r="I339" s="71" t="s">
        <v>280</v>
      </c>
      <c r="J339" s="194">
        <v>810000</v>
      </c>
      <c r="K339" s="194">
        <v>810000</v>
      </c>
      <c r="L339" s="194">
        <v>0</v>
      </c>
      <c r="M339" s="194">
        <v>810000</v>
      </c>
      <c r="N339" s="194">
        <v>810000</v>
      </c>
      <c r="O339" s="194">
        <v>0</v>
      </c>
      <c r="P339" s="72">
        <v>100</v>
      </c>
    </row>
    <row r="340" spans="1:16" ht="47.25" x14ac:dyDescent="0.25">
      <c r="A340" s="77" t="s">
        <v>771</v>
      </c>
      <c r="B340" s="78" t="s">
        <v>78</v>
      </c>
      <c r="C340" s="78"/>
      <c r="D340" s="78"/>
      <c r="E340" s="78"/>
      <c r="F340" s="78"/>
      <c r="G340" s="78"/>
      <c r="H340" s="78"/>
      <c r="I340" s="78"/>
      <c r="J340" s="195">
        <v>101264697.78</v>
      </c>
      <c r="K340" s="194">
        <v>68030703.950000003</v>
      </c>
      <c r="L340" s="194">
        <v>33193844.829999998</v>
      </c>
      <c r="M340" s="194">
        <v>101264697.78</v>
      </c>
      <c r="N340" s="194">
        <v>68030703.950000003</v>
      </c>
      <c r="O340" s="194">
        <v>33193844.829999998</v>
      </c>
      <c r="P340" s="72">
        <v>100</v>
      </c>
    </row>
    <row r="341" spans="1:16" x14ac:dyDescent="0.25">
      <c r="A341" s="70" t="s">
        <v>845</v>
      </c>
      <c r="B341" s="71" t="s">
        <v>78</v>
      </c>
      <c r="C341" s="71" t="s">
        <v>224</v>
      </c>
      <c r="D341" s="71"/>
      <c r="E341" s="71"/>
      <c r="F341" s="71"/>
      <c r="G341" s="71"/>
      <c r="H341" s="71"/>
      <c r="I341" s="71"/>
      <c r="J341" s="194">
        <v>29140848.420000002</v>
      </c>
      <c r="K341" s="194">
        <v>22152025.420000002</v>
      </c>
      <c r="L341" s="194">
        <v>6948674</v>
      </c>
      <c r="M341" s="194">
        <v>29140848.420000002</v>
      </c>
      <c r="N341" s="194">
        <v>22152025.420000002</v>
      </c>
      <c r="O341" s="194">
        <v>6948674</v>
      </c>
      <c r="P341" s="72">
        <v>100</v>
      </c>
    </row>
    <row r="342" spans="1:16" x14ac:dyDescent="0.25">
      <c r="A342" s="70" t="s">
        <v>211</v>
      </c>
      <c r="B342" s="71" t="s">
        <v>78</v>
      </c>
      <c r="C342" s="71" t="s">
        <v>224</v>
      </c>
      <c r="D342" s="71" t="s">
        <v>754</v>
      </c>
      <c r="E342" s="71"/>
      <c r="F342" s="71"/>
      <c r="G342" s="71"/>
      <c r="H342" s="71"/>
      <c r="I342" s="71"/>
      <c r="J342" s="194">
        <v>20291573.010000002</v>
      </c>
      <c r="K342" s="194">
        <v>13555899.01</v>
      </c>
      <c r="L342" s="194">
        <v>6735674</v>
      </c>
      <c r="M342" s="194">
        <v>20291573.010000002</v>
      </c>
      <c r="N342" s="194">
        <v>13555899.01</v>
      </c>
      <c r="O342" s="194">
        <v>6735674</v>
      </c>
      <c r="P342" s="72">
        <v>100</v>
      </c>
    </row>
    <row r="343" spans="1:16" ht="47.25" x14ac:dyDescent="0.25">
      <c r="A343" s="70" t="s">
        <v>924</v>
      </c>
      <c r="B343" s="71" t="s">
        <v>78</v>
      </c>
      <c r="C343" s="71" t="s">
        <v>224</v>
      </c>
      <c r="D343" s="71" t="s">
        <v>754</v>
      </c>
      <c r="E343" s="71" t="s">
        <v>111</v>
      </c>
      <c r="F343" s="71"/>
      <c r="G343" s="71"/>
      <c r="H343" s="71"/>
      <c r="I343" s="71"/>
      <c r="J343" s="194">
        <v>20291573.010000002</v>
      </c>
      <c r="K343" s="194">
        <v>13555899.01</v>
      </c>
      <c r="L343" s="194">
        <v>6735674</v>
      </c>
      <c r="M343" s="194">
        <v>20291573.010000002</v>
      </c>
      <c r="N343" s="194">
        <v>13555899.01</v>
      </c>
      <c r="O343" s="194">
        <v>6735674</v>
      </c>
      <c r="P343" s="72">
        <v>100</v>
      </c>
    </row>
    <row r="344" spans="1:16" x14ac:dyDescent="0.25">
      <c r="A344" s="70" t="s">
        <v>262</v>
      </c>
      <c r="B344" s="71" t="s">
        <v>78</v>
      </c>
      <c r="C344" s="71" t="s">
        <v>224</v>
      </c>
      <c r="D344" s="71" t="s">
        <v>754</v>
      </c>
      <c r="E344" s="71" t="s">
        <v>111</v>
      </c>
      <c r="F344" s="71" t="s">
        <v>183</v>
      </c>
      <c r="G344" s="71"/>
      <c r="H344" s="71"/>
      <c r="I344" s="71"/>
      <c r="J344" s="194">
        <v>20291573.010000002</v>
      </c>
      <c r="K344" s="194">
        <v>13555899.01</v>
      </c>
      <c r="L344" s="194">
        <v>6735674</v>
      </c>
      <c r="M344" s="194">
        <v>20291573.010000002</v>
      </c>
      <c r="N344" s="194">
        <v>13555899.01</v>
      </c>
      <c r="O344" s="194">
        <v>6735674</v>
      </c>
      <c r="P344" s="72">
        <v>100</v>
      </c>
    </row>
    <row r="345" spans="1:16" ht="31.5" x14ac:dyDescent="0.25">
      <c r="A345" s="70" t="s">
        <v>852</v>
      </c>
      <c r="B345" s="71" t="s">
        <v>78</v>
      </c>
      <c r="C345" s="71" t="s">
        <v>224</v>
      </c>
      <c r="D345" s="71" t="s">
        <v>754</v>
      </c>
      <c r="E345" s="71" t="s">
        <v>111</v>
      </c>
      <c r="F345" s="71" t="s">
        <v>183</v>
      </c>
      <c r="G345" s="71" t="s">
        <v>284</v>
      </c>
      <c r="H345" s="71"/>
      <c r="I345" s="71"/>
      <c r="J345" s="194">
        <v>17951153.260000002</v>
      </c>
      <c r="K345" s="194">
        <v>12838729.26</v>
      </c>
      <c r="L345" s="194">
        <v>5112424</v>
      </c>
      <c r="M345" s="194">
        <v>17951153.260000002</v>
      </c>
      <c r="N345" s="194">
        <v>12838729.26</v>
      </c>
      <c r="O345" s="194">
        <v>5112424</v>
      </c>
      <c r="P345" s="72">
        <v>100</v>
      </c>
    </row>
    <row r="346" spans="1:16" ht="31.5" x14ac:dyDescent="0.25">
      <c r="A346" s="70" t="s">
        <v>853</v>
      </c>
      <c r="B346" s="71" t="s">
        <v>78</v>
      </c>
      <c r="C346" s="71" t="s">
        <v>224</v>
      </c>
      <c r="D346" s="71" t="s">
        <v>754</v>
      </c>
      <c r="E346" s="71" t="s">
        <v>111</v>
      </c>
      <c r="F346" s="71" t="s">
        <v>183</v>
      </c>
      <c r="G346" s="71" t="s">
        <v>284</v>
      </c>
      <c r="H346" s="71" t="s">
        <v>236</v>
      </c>
      <c r="I346" s="71"/>
      <c r="J346" s="194">
        <v>6132305.8200000003</v>
      </c>
      <c r="K346" s="194">
        <v>6132305.8200000003</v>
      </c>
      <c r="L346" s="194">
        <v>0</v>
      </c>
      <c r="M346" s="194">
        <v>6132305.8200000003</v>
      </c>
      <c r="N346" s="194">
        <v>6132305.8200000003</v>
      </c>
      <c r="O346" s="194">
        <v>0</v>
      </c>
      <c r="P346" s="72">
        <v>100</v>
      </c>
    </row>
    <row r="347" spans="1:16" ht="31.5" x14ac:dyDescent="0.25">
      <c r="A347" s="70" t="s">
        <v>279</v>
      </c>
      <c r="B347" s="71" t="s">
        <v>78</v>
      </c>
      <c r="C347" s="71" t="s">
        <v>224</v>
      </c>
      <c r="D347" s="71" t="s">
        <v>754</v>
      </c>
      <c r="E347" s="71" t="s">
        <v>111</v>
      </c>
      <c r="F347" s="71" t="s">
        <v>183</v>
      </c>
      <c r="G347" s="71" t="s">
        <v>284</v>
      </c>
      <c r="H347" s="71" t="s">
        <v>236</v>
      </c>
      <c r="I347" s="71" t="s">
        <v>829</v>
      </c>
      <c r="J347" s="194">
        <v>6132305.8200000003</v>
      </c>
      <c r="K347" s="194">
        <v>6132305.8200000003</v>
      </c>
      <c r="L347" s="194">
        <v>0</v>
      </c>
      <c r="M347" s="194">
        <v>6132305.8200000003</v>
      </c>
      <c r="N347" s="194">
        <v>6132305.8200000003</v>
      </c>
      <c r="O347" s="194">
        <v>0</v>
      </c>
      <c r="P347" s="72">
        <v>100</v>
      </c>
    </row>
    <row r="348" spans="1:16" x14ac:dyDescent="0.25">
      <c r="A348" s="70" t="s">
        <v>282</v>
      </c>
      <c r="B348" s="71" t="s">
        <v>78</v>
      </c>
      <c r="C348" s="71" t="s">
        <v>224</v>
      </c>
      <c r="D348" s="71" t="s">
        <v>754</v>
      </c>
      <c r="E348" s="71" t="s">
        <v>111</v>
      </c>
      <c r="F348" s="71" t="s">
        <v>183</v>
      </c>
      <c r="G348" s="71" t="s">
        <v>284</v>
      </c>
      <c r="H348" s="71" t="s">
        <v>236</v>
      </c>
      <c r="I348" s="71" t="s">
        <v>283</v>
      </c>
      <c r="J348" s="194">
        <v>6132305.8200000003</v>
      </c>
      <c r="K348" s="194">
        <v>6132305.8200000003</v>
      </c>
      <c r="L348" s="194">
        <v>0</v>
      </c>
      <c r="M348" s="194">
        <v>6132305.8200000003</v>
      </c>
      <c r="N348" s="194">
        <v>6132305.8200000003</v>
      </c>
      <c r="O348" s="194">
        <v>0</v>
      </c>
      <c r="P348" s="72">
        <v>100</v>
      </c>
    </row>
    <row r="349" spans="1:16" ht="78.75" x14ac:dyDescent="0.25">
      <c r="A349" s="70" t="s">
        <v>420</v>
      </c>
      <c r="B349" s="71" t="s">
        <v>78</v>
      </c>
      <c r="C349" s="71" t="s">
        <v>224</v>
      </c>
      <c r="D349" s="71" t="s">
        <v>754</v>
      </c>
      <c r="E349" s="71" t="s">
        <v>111</v>
      </c>
      <c r="F349" s="71" t="s">
        <v>183</v>
      </c>
      <c r="G349" s="71" t="s">
        <v>284</v>
      </c>
      <c r="H349" s="71" t="s">
        <v>421</v>
      </c>
      <c r="I349" s="71"/>
      <c r="J349" s="194">
        <v>4921560</v>
      </c>
      <c r="K349" s="194">
        <v>0</v>
      </c>
      <c r="L349" s="194">
        <v>4921560</v>
      </c>
      <c r="M349" s="194">
        <v>4921560</v>
      </c>
      <c r="N349" s="194">
        <v>0</v>
      </c>
      <c r="O349" s="194">
        <v>4921560</v>
      </c>
      <c r="P349" s="72">
        <v>100</v>
      </c>
    </row>
    <row r="350" spans="1:16" ht="31.5" x14ac:dyDescent="0.25">
      <c r="A350" s="70" t="s">
        <v>279</v>
      </c>
      <c r="B350" s="71" t="s">
        <v>78</v>
      </c>
      <c r="C350" s="71" t="s">
        <v>224</v>
      </c>
      <c r="D350" s="71" t="s">
        <v>754</v>
      </c>
      <c r="E350" s="71" t="s">
        <v>111</v>
      </c>
      <c r="F350" s="71" t="s">
        <v>183</v>
      </c>
      <c r="G350" s="71" t="s">
        <v>284</v>
      </c>
      <c r="H350" s="71" t="s">
        <v>421</v>
      </c>
      <c r="I350" s="71" t="s">
        <v>829</v>
      </c>
      <c r="J350" s="194">
        <v>4921560</v>
      </c>
      <c r="K350" s="194">
        <v>0</v>
      </c>
      <c r="L350" s="194">
        <v>4921560</v>
      </c>
      <c r="M350" s="194">
        <v>4921560</v>
      </c>
      <c r="N350" s="194">
        <v>0</v>
      </c>
      <c r="O350" s="194">
        <v>4921560</v>
      </c>
      <c r="P350" s="72">
        <v>100</v>
      </c>
    </row>
    <row r="351" spans="1:16" x14ac:dyDescent="0.25">
      <c r="A351" s="70" t="s">
        <v>282</v>
      </c>
      <c r="B351" s="71" t="s">
        <v>78</v>
      </c>
      <c r="C351" s="71" t="s">
        <v>224</v>
      </c>
      <c r="D351" s="71" t="s">
        <v>754</v>
      </c>
      <c r="E351" s="71" t="s">
        <v>111</v>
      </c>
      <c r="F351" s="71" t="s">
        <v>183</v>
      </c>
      <c r="G351" s="71" t="s">
        <v>284</v>
      </c>
      <c r="H351" s="71" t="s">
        <v>421</v>
      </c>
      <c r="I351" s="71" t="s">
        <v>283</v>
      </c>
      <c r="J351" s="194">
        <v>4921560</v>
      </c>
      <c r="K351" s="194">
        <v>0</v>
      </c>
      <c r="L351" s="194">
        <v>4921560</v>
      </c>
      <c r="M351" s="194">
        <v>4921560</v>
      </c>
      <c r="N351" s="194">
        <v>0</v>
      </c>
      <c r="O351" s="194">
        <v>4921560</v>
      </c>
      <c r="P351" s="72">
        <v>100</v>
      </c>
    </row>
    <row r="352" spans="1:16" ht="63" x14ac:dyDescent="0.25">
      <c r="A352" s="70" t="s">
        <v>422</v>
      </c>
      <c r="B352" s="71" t="s">
        <v>78</v>
      </c>
      <c r="C352" s="71" t="s">
        <v>224</v>
      </c>
      <c r="D352" s="71" t="s">
        <v>754</v>
      </c>
      <c r="E352" s="71" t="s">
        <v>111</v>
      </c>
      <c r="F352" s="71" t="s">
        <v>183</v>
      </c>
      <c r="G352" s="71" t="s">
        <v>284</v>
      </c>
      <c r="H352" s="71" t="s">
        <v>423</v>
      </c>
      <c r="I352" s="71"/>
      <c r="J352" s="194">
        <v>190864</v>
      </c>
      <c r="K352" s="194">
        <v>0</v>
      </c>
      <c r="L352" s="194">
        <v>190864</v>
      </c>
      <c r="M352" s="194">
        <v>190864</v>
      </c>
      <c r="N352" s="194">
        <v>0</v>
      </c>
      <c r="O352" s="194">
        <v>190864</v>
      </c>
      <c r="P352" s="72">
        <v>100</v>
      </c>
    </row>
    <row r="353" spans="1:16" ht="31.5" x14ac:dyDescent="0.25">
      <c r="A353" s="70" t="s">
        <v>279</v>
      </c>
      <c r="B353" s="71" t="s">
        <v>78</v>
      </c>
      <c r="C353" s="71" t="s">
        <v>224</v>
      </c>
      <c r="D353" s="71" t="s">
        <v>754</v>
      </c>
      <c r="E353" s="71" t="s">
        <v>111</v>
      </c>
      <c r="F353" s="71" t="s">
        <v>183</v>
      </c>
      <c r="G353" s="71" t="s">
        <v>284</v>
      </c>
      <c r="H353" s="71" t="s">
        <v>423</v>
      </c>
      <c r="I353" s="71" t="s">
        <v>829</v>
      </c>
      <c r="J353" s="194">
        <v>190864</v>
      </c>
      <c r="K353" s="194">
        <v>0</v>
      </c>
      <c r="L353" s="194">
        <v>190864</v>
      </c>
      <c r="M353" s="194">
        <v>190864</v>
      </c>
      <c r="N353" s="194">
        <v>0</v>
      </c>
      <c r="O353" s="194">
        <v>190864</v>
      </c>
      <c r="P353" s="72">
        <v>100</v>
      </c>
    </row>
    <row r="354" spans="1:16" x14ac:dyDescent="0.25">
      <c r="A354" s="70" t="s">
        <v>282</v>
      </c>
      <c r="B354" s="71" t="s">
        <v>78</v>
      </c>
      <c r="C354" s="71" t="s">
        <v>224</v>
      </c>
      <c r="D354" s="71" t="s">
        <v>754</v>
      </c>
      <c r="E354" s="71" t="s">
        <v>111</v>
      </c>
      <c r="F354" s="71" t="s">
        <v>183</v>
      </c>
      <c r="G354" s="71" t="s">
        <v>284</v>
      </c>
      <c r="H354" s="71" t="s">
        <v>423</v>
      </c>
      <c r="I354" s="71" t="s">
        <v>283</v>
      </c>
      <c r="J354" s="194">
        <v>190864</v>
      </c>
      <c r="K354" s="194">
        <v>0</v>
      </c>
      <c r="L354" s="194">
        <v>190864</v>
      </c>
      <c r="M354" s="194">
        <v>190864</v>
      </c>
      <c r="N354" s="194">
        <v>0</v>
      </c>
      <c r="O354" s="194">
        <v>190864</v>
      </c>
      <c r="P354" s="72">
        <v>100</v>
      </c>
    </row>
    <row r="355" spans="1:16" ht="78.75" x14ac:dyDescent="0.25">
      <c r="A355" s="70" t="s">
        <v>420</v>
      </c>
      <c r="B355" s="71" t="s">
        <v>78</v>
      </c>
      <c r="C355" s="71" t="s">
        <v>224</v>
      </c>
      <c r="D355" s="71" t="s">
        <v>754</v>
      </c>
      <c r="E355" s="71" t="s">
        <v>111</v>
      </c>
      <c r="F355" s="71" t="s">
        <v>183</v>
      </c>
      <c r="G355" s="71" t="s">
        <v>284</v>
      </c>
      <c r="H355" s="71" t="s">
        <v>424</v>
      </c>
      <c r="I355" s="71"/>
      <c r="J355" s="194">
        <v>6087267</v>
      </c>
      <c r="K355" s="194">
        <v>6087267</v>
      </c>
      <c r="L355" s="194">
        <v>0</v>
      </c>
      <c r="M355" s="194">
        <v>6087267</v>
      </c>
      <c r="N355" s="194">
        <v>6087267</v>
      </c>
      <c r="O355" s="194">
        <v>0</v>
      </c>
      <c r="P355" s="72">
        <v>100</v>
      </c>
    </row>
    <row r="356" spans="1:16" ht="31.5" x14ac:dyDescent="0.25">
      <c r="A356" s="70" t="s">
        <v>279</v>
      </c>
      <c r="B356" s="71" t="s">
        <v>78</v>
      </c>
      <c r="C356" s="71" t="s">
        <v>224</v>
      </c>
      <c r="D356" s="71" t="s">
        <v>754</v>
      </c>
      <c r="E356" s="71" t="s">
        <v>111</v>
      </c>
      <c r="F356" s="71" t="s">
        <v>183</v>
      </c>
      <c r="G356" s="71" t="s">
        <v>284</v>
      </c>
      <c r="H356" s="71" t="s">
        <v>424</v>
      </c>
      <c r="I356" s="71" t="s">
        <v>829</v>
      </c>
      <c r="J356" s="194">
        <v>6087267</v>
      </c>
      <c r="K356" s="194">
        <v>6087267</v>
      </c>
      <c r="L356" s="194">
        <v>0</v>
      </c>
      <c r="M356" s="194">
        <v>6087267</v>
      </c>
      <c r="N356" s="194">
        <v>6087267</v>
      </c>
      <c r="O356" s="194">
        <v>0</v>
      </c>
      <c r="P356" s="72">
        <v>100</v>
      </c>
    </row>
    <row r="357" spans="1:16" x14ac:dyDescent="0.25">
      <c r="A357" s="70" t="s">
        <v>282</v>
      </c>
      <c r="B357" s="71" t="s">
        <v>78</v>
      </c>
      <c r="C357" s="71" t="s">
        <v>224</v>
      </c>
      <c r="D357" s="71" t="s">
        <v>754</v>
      </c>
      <c r="E357" s="71" t="s">
        <v>111</v>
      </c>
      <c r="F357" s="71" t="s">
        <v>183</v>
      </c>
      <c r="G357" s="71" t="s">
        <v>284</v>
      </c>
      <c r="H357" s="71" t="s">
        <v>424</v>
      </c>
      <c r="I357" s="71" t="s">
        <v>283</v>
      </c>
      <c r="J357" s="194">
        <v>6087267</v>
      </c>
      <c r="K357" s="194">
        <v>6087267</v>
      </c>
      <c r="L357" s="194">
        <v>0</v>
      </c>
      <c r="M357" s="194">
        <v>6087267</v>
      </c>
      <c r="N357" s="194">
        <v>6087267</v>
      </c>
      <c r="O357" s="194">
        <v>0</v>
      </c>
      <c r="P357" s="72">
        <v>100</v>
      </c>
    </row>
    <row r="358" spans="1:16" ht="63" x14ac:dyDescent="0.25">
      <c r="A358" s="70" t="s">
        <v>422</v>
      </c>
      <c r="B358" s="71" t="s">
        <v>78</v>
      </c>
      <c r="C358" s="71" t="s">
        <v>224</v>
      </c>
      <c r="D358" s="71" t="s">
        <v>754</v>
      </c>
      <c r="E358" s="71" t="s">
        <v>111</v>
      </c>
      <c r="F358" s="71" t="s">
        <v>183</v>
      </c>
      <c r="G358" s="71" t="s">
        <v>284</v>
      </c>
      <c r="H358" s="71" t="s">
        <v>425</v>
      </c>
      <c r="I358" s="71"/>
      <c r="J358" s="194">
        <v>1928</v>
      </c>
      <c r="K358" s="194">
        <v>1928</v>
      </c>
      <c r="L358" s="194">
        <v>0</v>
      </c>
      <c r="M358" s="194">
        <v>1928</v>
      </c>
      <c r="N358" s="194">
        <v>1928</v>
      </c>
      <c r="O358" s="194">
        <v>0</v>
      </c>
      <c r="P358" s="72">
        <v>100</v>
      </c>
    </row>
    <row r="359" spans="1:16" ht="31.5" x14ac:dyDescent="0.25">
      <c r="A359" s="70" t="s">
        <v>279</v>
      </c>
      <c r="B359" s="71" t="s">
        <v>78</v>
      </c>
      <c r="C359" s="71" t="s">
        <v>224</v>
      </c>
      <c r="D359" s="71" t="s">
        <v>754</v>
      </c>
      <c r="E359" s="71" t="s">
        <v>111</v>
      </c>
      <c r="F359" s="71" t="s">
        <v>183</v>
      </c>
      <c r="G359" s="71" t="s">
        <v>284</v>
      </c>
      <c r="H359" s="71" t="s">
        <v>425</v>
      </c>
      <c r="I359" s="71" t="s">
        <v>829</v>
      </c>
      <c r="J359" s="194">
        <v>1928</v>
      </c>
      <c r="K359" s="194">
        <v>1928</v>
      </c>
      <c r="L359" s="194">
        <v>0</v>
      </c>
      <c r="M359" s="194">
        <v>1928</v>
      </c>
      <c r="N359" s="194">
        <v>1928</v>
      </c>
      <c r="O359" s="194">
        <v>0</v>
      </c>
      <c r="P359" s="72">
        <v>100</v>
      </c>
    </row>
    <row r="360" spans="1:16" x14ac:dyDescent="0.25">
      <c r="A360" s="70" t="s">
        <v>282</v>
      </c>
      <c r="B360" s="71" t="s">
        <v>78</v>
      </c>
      <c r="C360" s="71" t="s">
        <v>224</v>
      </c>
      <c r="D360" s="71" t="s">
        <v>754</v>
      </c>
      <c r="E360" s="71" t="s">
        <v>111</v>
      </c>
      <c r="F360" s="71" t="s">
        <v>183</v>
      </c>
      <c r="G360" s="71" t="s">
        <v>284</v>
      </c>
      <c r="H360" s="71" t="s">
        <v>425</v>
      </c>
      <c r="I360" s="71" t="s">
        <v>283</v>
      </c>
      <c r="J360" s="194">
        <v>1928</v>
      </c>
      <c r="K360" s="194">
        <v>1928</v>
      </c>
      <c r="L360" s="194">
        <v>0</v>
      </c>
      <c r="M360" s="194">
        <v>1928</v>
      </c>
      <c r="N360" s="194">
        <v>1928</v>
      </c>
      <c r="O360" s="194">
        <v>0</v>
      </c>
      <c r="P360" s="72">
        <v>100</v>
      </c>
    </row>
    <row r="361" spans="1:16" ht="63" x14ac:dyDescent="0.25">
      <c r="A361" s="70" t="s">
        <v>422</v>
      </c>
      <c r="B361" s="71" t="s">
        <v>78</v>
      </c>
      <c r="C361" s="71" t="s">
        <v>224</v>
      </c>
      <c r="D361" s="71" t="s">
        <v>754</v>
      </c>
      <c r="E361" s="71" t="s">
        <v>111</v>
      </c>
      <c r="F361" s="71" t="s">
        <v>183</v>
      </c>
      <c r="G361" s="71" t="s">
        <v>284</v>
      </c>
      <c r="H361" s="71" t="s">
        <v>822</v>
      </c>
      <c r="I361" s="71"/>
      <c r="J361" s="194">
        <v>617228.43999999994</v>
      </c>
      <c r="K361" s="194">
        <v>617228.43999999994</v>
      </c>
      <c r="L361" s="194">
        <v>0</v>
      </c>
      <c r="M361" s="194">
        <v>617228.43999999994</v>
      </c>
      <c r="N361" s="194">
        <v>617228.43999999994</v>
      </c>
      <c r="O361" s="194">
        <v>0</v>
      </c>
      <c r="P361" s="72">
        <v>100</v>
      </c>
    </row>
    <row r="362" spans="1:16" ht="31.5" x14ac:dyDescent="0.25">
      <c r="A362" s="70" t="s">
        <v>279</v>
      </c>
      <c r="B362" s="71" t="s">
        <v>78</v>
      </c>
      <c r="C362" s="71" t="s">
        <v>224</v>
      </c>
      <c r="D362" s="71" t="s">
        <v>754</v>
      </c>
      <c r="E362" s="71" t="s">
        <v>111</v>
      </c>
      <c r="F362" s="71" t="s">
        <v>183</v>
      </c>
      <c r="G362" s="71" t="s">
        <v>284</v>
      </c>
      <c r="H362" s="71" t="s">
        <v>822</v>
      </c>
      <c r="I362" s="71" t="s">
        <v>829</v>
      </c>
      <c r="J362" s="194">
        <v>617228.43999999994</v>
      </c>
      <c r="K362" s="194">
        <v>617228.43999999994</v>
      </c>
      <c r="L362" s="194">
        <v>0</v>
      </c>
      <c r="M362" s="194">
        <v>617228.43999999994</v>
      </c>
      <c r="N362" s="194">
        <v>617228.43999999994</v>
      </c>
      <c r="O362" s="194">
        <v>0</v>
      </c>
      <c r="P362" s="72">
        <v>100</v>
      </c>
    </row>
    <row r="363" spans="1:16" x14ac:dyDescent="0.25">
      <c r="A363" s="70" t="s">
        <v>282</v>
      </c>
      <c r="B363" s="71" t="s">
        <v>78</v>
      </c>
      <c r="C363" s="71" t="s">
        <v>224</v>
      </c>
      <c r="D363" s="71" t="s">
        <v>754</v>
      </c>
      <c r="E363" s="71" t="s">
        <v>111</v>
      </c>
      <c r="F363" s="71" t="s">
        <v>183</v>
      </c>
      <c r="G363" s="71" t="s">
        <v>284</v>
      </c>
      <c r="H363" s="71" t="s">
        <v>822</v>
      </c>
      <c r="I363" s="71" t="s">
        <v>283</v>
      </c>
      <c r="J363" s="194">
        <v>617228.43999999994</v>
      </c>
      <c r="K363" s="194">
        <v>617228.43999999994</v>
      </c>
      <c r="L363" s="194">
        <v>0</v>
      </c>
      <c r="M363" s="194">
        <v>617228.43999999994</v>
      </c>
      <c r="N363" s="194">
        <v>617228.43999999994</v>
      </c>
      <c r="O363" s="194">
        <v>0</v>
      </c>
      <c r="P363" s="72">
        <v>100</v>
      </c>
    </row>
    <row r="364" spans="1:16" ht="31.5" x14ac:dyDescent="0.25">
      <c r="A364" s="70" t="s">
        <v>854</v>
      </c>
      <c r="B364" s="71" t="s">
        <v>78</v>
      </c>
      <c r="C364" s="71" t="s">
        <v>224</v>
      </c>
      <c r="D364" s="71" t="s">
        <v>754</v>
      </c>
      <c r="E364" s="71" t="s">
        <v>111</v>
      </c>
      <c r="F364" s="71" t="s">
        <v>183</v>
      </c>
      <c r="G364" s="71" t="s">
        <v>285</v>
      </c>
      <c r="H364" s="71"/>
      <c r="I364" s="71"/>
      <c r="J364" s="194">
        <v>337612</v>
      </c>
      <c r="K364" s="194">
        <v>337612</v>
      </c>
      <c r="L364" s="194">
        <v>0</v>
      </c>
      <c r="M364" s="194">
        <v>337612</v>
      </c>
      <c r="N364" s="194">
        <v>337612</v>
      </c>
      <c r="O364" s="194">
        <v>0</v>
      </c>
      <c r="P364" s="72">
        <v>100</v>
      </c>
    </row>
    <row r="365" spans="1:16" ht="94.5" x14ac:dyDescent="0.25">
      <c r="A365" s="70" t="s">
        <v>762</v>
      </c>
      <c r="B365" s="71" t="s">
        <v>78</v>
      </c>
      <c r="C365" s="71" t="s">
        <v>224</v>
      </c>
      <c r="D365" s="71" t="s">
        <v>754</v>
      </c>
      <c r="E365" s="71" t="s">
        <v>111</v>
      </c>
      <c r="F365" s="71" t="s">
        <v>183</v>
      </c>
      <c r="G365" s="71" t="s">
        <v>285</v>
      </c>
      <c r="H365" s="71" t="s">
        <v>266</v>
      </c>
      <c r="I365" s="71"/>
      <c r="J365" s="194">
        <v>57710</v>
      </c>
      <c r="K365" s="194">
        <v>57710</v>
      </c>
      <c r="L365" s="194">
        <v>0</v>
      </c>
      <c r="M365" s="194">
        <v>57710</v>
      </c>
      <c r="N365" s="194">
        <v>57710</v>
      </c>
      <c r="O365" s="194">
        <v>0</v>
      </c>
      <c r="P365" s="72">
        <v>100</v>
      </c>
    </row>
    <row r="366" spans="1:16" ht="31.5" x14ac:dyDescent="0.25">
      <c r="A366" s="70" t="s">
        <v>279</v>
      </c>
      <c r="B366" s="71" t="s">
        <v>78</v>
      </c>
      <c r="C366" s="71" t="s">
        <v>224</v>
      </c>
      <c r="D366" s="71" t="s">
        <v>754</v>
      </c>
      <c r="E366" s="71" t="s">
        <v>111</v>
      </c>
      <c r="F366" s="71" t="s">
        <v>183</v>
      </c>
      <c r="G366" s="71" t="s">
        <v>285</v>
      </c>
      <c r="H366" s="71" t="s">
        <v>266</v>
      </c>
      <c r="I366" s="71" t="s">
        <v>829</v>
      </c>
      <c r="J366" s="194">
        <v>57710</v>
      </c>
      <c r="K366" s="194">
        <v>57710</v>
      </c>
      <c r="L366" s="194">
        <v>0</v>
      </c>
      <c r="M366" s="194">
        <v>57710</v>
      </c>
      <c r="N366" s="194">
        <v>57710</v>
      </c>
      <c r="O366" s="194">
        <v>0</v>
      </c>
      <c r="P366" s="72">
        <v>100</v>
      </c>
    </row>
    <row r="367" spans="1:16" x14ac:dyDescent="0.25">
      <c r="A367" s="70" t="s">
        <v>282</v>
      </c>
      <c r="B367" s="71" t="s">
        <v>78</v>
      </c>
      <c r="C367" s="71" t="s">
        <v>224</v>
      </c>
      <c r="D367" s="71" t="s">
        <v>754</v>
      </c>
      <c r="E367" s="71" t="s">
        <v>111</v>
      </c>
      <c r="F367" s="71" t="s">
        <v>183</v>
      </c>
      <c r="G367" s="71" t="s">
        <v>285</v>
      </c>
      <c r="H367" s="71" t="s">
        <v>266</v>
      </c>
      <c r="I367" s="71" t="s">
        <v>283</v>
      </c>
      <c r="J367" s="194">
        <v>57710</v>
      </c>
      <c r="K367" s="194">
        <v>57710</v>
      </c>
      <c r="L367" s="194">
        <v>0</v>
      </c>
      <c r="M367" s="194">
        <v>57710</v>
      </c>
      <c r="N367" s="194">
        <v>57710</v>
      </c>
      <c r="O367" s="194">
        <v>0</v>
      </c>
      <c r="P367" s="72">
        <v>100</v>
      </c>
    </row>
    <row r="368" spans="1:16" ht="47.25" x14ac:dyDescent="0.25">
      <c r="A368" s="70" t="s">
        <v>286</v>
      </c>
      <c r="B368" s="71" t="s">
        <v>78</v>
      </c>
      <c r="C368" s="71" t="s">
        <v>224</v>
      </c>
      <c r="D368" s="71" t="s">
        <v>754</v>
      </c>
      <c r="E368" s="71" t="s">
        <v>111</v>
      </c>
      <c r="F368" s="71" t="s">
        <v>183</v>
      </c>
      <c r="G368" s="71" t="s">
        <v>285</v>
      </c>
      <c r="H368" s="71" t="s">
        <v>234</v>
      </c>
      <c r="I368" s="71"/>
      <c r="J368" s="194">
        <v>279902</v>
      </c>
      <c r="K368" s="194">
        <v>279902</v>
      </c>
      <c r="L368" s="194">
        <v>0</v>
      </c>
      <c r="M368" s="194">
        <v>279902</v>
      </c>
      <c r="N368" s="194">
        <v>279902</v>
      </c>
      <c r="O368" s="194">
        <v>0</v>
      </c>
      <c r="P368" s="72">
        <v>100</v>
      </c>
    </row>
    <row r="369" spans="1:16" ht="31.5" x14ac:dyDescent="0.25">
      <c r="A369" s="70" t="s">
        <v>279</v>
      </c>
      <c r="B369" s="71" t="s">
        <v>78</v>
      </c>
      <c r="C369" s="71" t="s">
        <v>224</v>
      </c>
      <c r="D369" s="71" t="s">
        <v>754</v>
      </c>
      <c r="E369" s="71" t="s">
        <v>111</v>
      </c>
      <c r="F369" s="71" t="s">
        <v>183</v>
      </c>
      <c r="G369" s="71" t="s">
        <v>285</v>
      </c>
      <c r="H369" s="71" t="s">
        <v>234</v>
      </c>
      <c r="I369" s="71" t="s">
        <v>829</v>
      </c>
      <c r="J369" s="194">
        <v>279902</v>
      </c>
      <c r="K369" s="194">
        <v>279902</v>
      </c>
      <c r="L369" s="194">
        <v>0</v>
      </c>
      <c r="M369" s="194">
        <v>279902</v>
      </c>
      <c r="N369" s="194">
        <v>279902</v>
      </c>
      <c r="O369" s="194">
        <v>0</v>
      </c>
      <c r="P369" s="72">
        <v>100</v>
      </c>
    </row>
    <row r="370" spans="1:16" x14ac:dyDescent="0.25">
      <c r="A370" s="70" t="s">
        <v>282</v>
      </c>
      <c r="B370" s="71" t="s">
        <v>78</v>
      </c>
      <c r="C370" s="71" t="s">
        <v>224</v>
      </c>
      <c r="D370" s="71" t="s">
        <v>754</v>
      </c>
      <c r="E370" s="71" t="s">
        <v>111</v>
      </c>
      <c r="F370" s="71" t="s">
        <v>183</v>
      </c>
      <c r="G370" s="71" t="s">
        <v>285</v>
      </c>
      <c r="H370" s="71" t="s">
        <v>234</v>
      </c>
      <c r="I370" s="71" t="s">
        <v>283</v>
      </c>
      <c r="J370" s="194">
        <v>279902</v>
      </c>
      <c r="K370" s="194">
        <v>279902</v>
      </c>
      <c r="L370" s="194">
        <v>0</v>
      </c>
      <c r="M370" s="194">
        <v>279902</v>
      </c>
      <c r="N370" s="194">
        <v>279902</v>
      </c>
      <c r="O370" s="194">
        <v>0</v>
      </c>
      <c r="P370" s="72">
        <v>100</v>
      </c>
    </row>
    <row r="371" spans="1:16" ht="47.25" x14ac:dyDescent="0.25">
      <c r="A371" s="70" t="s">
        <v>1080</v>
      </c>
      <c r="B371" s="71" t="s">
        <v>78</v>
      </c>
      <c r="C371" s="71" t="s">
        <v>224</v>
      </c>
      <c r="D371" s="71" t="s">
        <v>754</v>
      </c>
      <c r="E371" s="71" t="s">
        <v>111</v>
      </c>
      <c r="F371" s="71" t="s">
        <v>183</v>
      </c>
      <c r="G371" s="71" t="s">
        <v>1081</v>
      </c>
      <c r="H371" s="71"/>
      <c r="I371" s="71"/>
      <c r="J371" s="194">
        <v>2002807.75</v>
      </c>
      <c r="K371" s="194">
        <v>379557.75</v>
      </c>
      <c r="L371" s="194">
        <v>1623250</v>
      </c>
      <c r="M371" s="194">
        <v>2002807.75</v>
      </c>
      <c r="N371" s="194">
        <v>379557.75</v>
      </c>
      <c r="O371" s="194">
        <v>1623250</v>
      </c>
      <c r="P371" s="72">
        <v>100</v>
      </c>
    </row>
    <row r="372" spans="1:16" ht="31.5" x14ac:dyDescent="0.25">
      <c r="A372" s="70" t="s">
        <v>1082</v>
      </c>
      <c r="B372" s="71" t="s">
        <v>78</v>
      </c>
      <c r="C372" s="71" t="s">
        <v>224</v>
      </c>
      <c r="D372" s="71" t="s">
        <v>754</v>
      </c>
      <c r="E372" s="71" t="s">
        <v>111</v>
      </c>
      <c r="F372" s="71" t="s">
        <v>183</v>
      </c>
      <c r="G372" s="71" t="s">
        <v>1081</v>
      </c>
      <c r="H372" s="71" t="s">
        <v>1083</v>
      </c>
      <c r="I372" s="71"/>
      <c r="J372" s="194">
        <v>1623250</v>
      </c>
      <c r="K372" s="194">
        <v>0</v>
      </c>
      <c r="L372" s="194">
        <v>1623250</v>
      </c>
      <c r="M372" s="194">
        <v>1623250</v>
      </c>
      <c r="N372" s="194">
        <v>0</v>
      </c>
      <c r="O372" s="194">
        <v>1623250</v>
      </c>
      <c r="P372" s="72">
        <v>100</v>
      </c>
    </row>
    <row r="373" spans="1:16" ht="31.5" x14ac:dyDescent="0.25">
      <c r="A373" s="70" t="s">
        <v>279</v>
      </c>
      <c r="B373" s="71" t="s">
        <v>78</v>
      </c>
      <c r="C373" s="71" t="s">
        <v>224</v>
      </c>
      <c r="D373" s="71" t="s">
        <v>754</v>
      </c>
      <c r="E373" s="71" t="s">
        <v>111</v>
      </c>
      <c r="F373" s="71" t="s">
        <v>183</v>
      </c>
      <c r="G373" s="71" t="s">
        <v>1081</v>
      </c>
      <c r="H373" s="71" t="s">
        <v>1083</v>
      </c>
      <c r="I373" s="71" t="s">
        <v>829</v>
      </c>
      <c r="J373" s="194">
        <v>1623250</v>
      </c>
      <c r="K373" s="194">
        <v>0</v>
      </c>
      <c r="L373" s="194">
        <v>1623250</v>
      </c>
      <c r="M373" s="194">
        <v>1623250</v>
      </c>
      <c r="N373" s="194">
        <v>0</v>
      </c>
      <c r="O373" s="194">
        <v>1623250</v>
      </c>
      <c r="P373" s="72">
        <v>100</v>
      </c>
    </row>
    <row r="374" spans="1:16" x14ac:dyDescent="0.25">
      <c r="A374" s="70" t="s">
        <v>282</v>
      </c>
      <c r="B374" s="71" t="s">
        <v>78</v>
      </c>
      <c r="C374" s="71" t="s">
        <v>224</v>
      </c>
      <c r="D374" s="71" t="s">
        <v>754</v>
      </c>
      <c r="E374" s="71" t="s">
        <v>111</v>
      </c>
      <c r="F374" s="71" t="s">
        <v>183</v>
      </c>
      <c r="G374" s="71" t="s">
        <v>1081</v>
      </c>
      <c r="H374" s="71" t="s">
        <v>1083</v>
      </c>
      <c r="I374" s="71" t="s">
        <v>283</v>
      </c>
      <c r="J374" s="194">
        <v>1623250</v>
      </c>
      <c r="K374" s="194">
        <v>0</v>
      </c>
      <c r="L374" s="194">
        <v>1623250</v>
      </c>
      <c r="M374" s="194">
        <v>1623250</v>
      </c>
      <c r="N374" s="194">
        <v>0</v>
      </c>
      <c r="O374" s="194">
        <v>1623250</v>
      </c>
      <c r="P374" s="72">
        <v>100</v>
      </c>
    </row>
    <row r="375" spans="1:16" ht="31.5" x14ac:dyDescent="0.25">
      <c r="A375" s="70" t="s">
        <v>1082</v>
      </c>
      <c r="B375" s="71" t="s">
        <v>78</v>
      </c>
      <c r="C375" s="71" t="s">
        <v>224</v>
      </c>
      <c r="D375" s="71" t="s">
        <v>754</v>
      </c>
      <c r="E375" s="71" t="s">
        <v>111</v>
      </c>
      <c r="F375" s="71" t="s">
        <v>183</v>
      </c>
      <c r="G375" s="71" t="s">
        <v>1081</v>
      </c>
      <c r="H375" s="71" t="s">
        <v>1084</v>
      </c>
      <c r="I375" s="71"/>
      <c r="J375" s="194">
        <v>150406.03</v>
      </c>
      <c r="K375" s="194">
        <v>150406.03</v>
      </c>
      <c r="L375" s="194">
        <v>0</v>
      </c>
      <c r="M375" s="194">
        <v>150406.03</v>
      </c>
      <c r="N375" s="194">
        <v>150406.03</v>
      </c>
      <c r="O375" s="194">
        <v>0</v>
      </c>
      <c r="P375" s="72">
        <v>100</v>
      </c>
    </row>
    <row r="376" spans="1:16" ht="31.5" x14ac:dyDescent="0.25">
      <c r="A376" s="70" t="s">
        <v>279</v>
      </c>
      <c r="B376" s="71" t="s">
        <v>78</v>
      </c>
      <c r="C376" s="71" t="s">
        <v>224</v>
      </c>
      <c r="D376" s="71" t="s">
        <v>754</v>
      </c>
      <c r="E376" s="71" t="s">
        <v>111</v>
      </c>
      <c r="F376" s="71" t="s">
        <v>183</v>
      </c>
      <c r="G376" s="71" t="s">
        <v>1081</v>
      </c>
      <c r="H376" s="71" t="s">
        <v>1084</v>
      </c>
      <c r="I376" s="71" t="s">
        <v>829</v>
      </c>
      <c r="J376" s="194">
        <v>150406.03</v>
      </c>
      <c r="K376" s="194">
        <v>150406.03</v>
      </c>
      <c r="L376" s="194">
        <v>0</v>
      </c>
      <c r="M376" s="194">
        <v>150406.03</v>
      </c>
      <c r="N376" s="194">
        <v>150406.03</v>
      </c>
      <c r="O376" s="194">
        <v>0</v>
      </c>
      <c r="P376" s="72">
        <v>100</v>
      </c>
    </row>
    <row r="377" spans="1:16" x14ac:dyDescent="0.25">
      <c r="A377" s="70" t="s">
        <v>282</v>
      </c>
      <c r="B377" s="71" t="s">
        <v>78</v>
      </c>
      <c r="C377" s="71" t="s">
        <v>224</v>
      </c>
      <c r="D377" s="71" t="s">
        <v>754</v>
      </c>
      <c r="E377" s="71" t="s">
        <v>111</v>
      </c>
      <c r="F377" s="71" t="s">
        <v>183</v>
      </c>
      <c r="G377" s="71" t="s">
        <v>1081</v>
      </c>
      <c r="H377" s="71" t="s">
        <v>1084</v>
      </c>
      <c r="I377" s="71" t="s">
        <v>283</v>
      </c>
      <c r="J377" s="194">
        <v>150406.03</v>
      </c>
      <c r="K377" s="194">
        <v>150406.03</v>
      </c>
      <c r="L377" s="194">
        <v>0</v>
      </c>
      <c r="M377" s="194">
        <v>150406.03</v>
      </c>
      <c r="N377" s="194">
        <v>150406.03</v>
      </c>
      <c r="O377" s="194">
        <v>0</v>
      </c>
      <c r="P377" s="72">
        <v>100</v>
      </c>
    </row>
    <row r="378" spans="1:16" ht="31.5" x14ac:dyDescent="0.25">
      <c r="A378" s="70" t="s">
        <v>1082</v>
      </c>
      <c r="B378" s="71" t="s">
        <v>78</v>
      </c>
      <c r="C378" s="71" t="s">
        <v>224</v>
      </c>
      <c r="D378" s="71" t="s">
        <v>754</v>
      </c>
      <c r="E378" s="71" t="s">
        <v>111</v>
      </c>
      <c r="F378" s="71" t="s">
        <v>183</v>
      </c>
      <c r="G378" s="71" t="s">
        <v>1081</v>
      </c>
      <c r="H378" s="71" t="s">
        <v>1085</v>
      </c>
      <c r="I378" s="71"/>
      <c r="J378" s="194">
        <v>229151.72</v>
      </c>
      <c r="K378" s="194">
        <v>229151.72</v>
      </c>
      <c r="L378" s="194">
        <v>0</v>
      </c>
      <c r="M378" s="194">
        <v>229151.72</v>
      </c>
      <c r="N378" s="194">
        <v>229151.72</v>
      </c>
      <c r="O378" s="194">
        <v>0</v>
      </c>
      <c r="P378" s="72">
        <v>100</v>
      </c>
    </row>
    <row r="379" spans="1:16" ht="31.5" x14ac:dyDescent="0.25">
      <c r="A379" s="70" t="s">
        <v>279</v>
      </c>
      <c r="B379" s="71" t="s">
        <v>78</v>
      </c>
      <c r="C379" s="71" t="s">
        <v>224</v>
      </c>
      <c r="D379" s="71" t="s">
        <v>754</v>
      </c>
      <c r="E379" s="71" t="s">
        <v>111</v>
      </c>
      <c r="F379" s="71" t="s">
        <v>183</v>
      </c>
      <c r="G379" s="71" t="s">
        <v>1081</v>
      </c>
      <c r="H379" s="71" t="s">
        <v>1085</v>
      </c>
      <c r="I379" s="71" t="s">
        <v>829</v>
      </c>
      <c r="J379" s="194">
        <v>229151.72</v>
      </c>
      <c r="K379" s="194">
        <v>229151.72</v>
      </c>
      <c r="L379" s="194">
        <v>0</v>
      </c>
      <c r="M379" s="194">
        <v>229151.72</v>
      </c>
      <c r="N379" s="194">
        <v>229151.72</v>
      </c>
      <c r="O379" s="194">
        <v>0</v>
      </c>
      <c r="P379" s="72">
        <v>100</v>
      </c>
    </row>
    <row r="380" spans="1:16" x14ac:dyDescent="0.25">
      <c r="A380" s="70" t="s">
        <v>282</v>
      </c>
      <c r="B380" s="71" t="s">
        <v>78</v>
      </c>
      <c r="C380" s="71" t="s">
        <v>224</v>
      </c>
      <c r="D380" s="71" t="s">
        <v>754</v>
      </c>
      <c r="E380" s="71" t="s">
        <v>111</v>
      </c>
      <c r="F380" s="71" t="s">
        <v>183</v>
      </c>
      <c r="G380" s="71" t="s">
        <v>1081</v>
      </c>
      <c r="H380" s="71" t="s">
        <v>1085</v>
      </c>
      <c r="I380" s="71" t="s">
        <v>283</v>
      </c>
      <c r="J380" s="194">
        <v>229151.72</v>
      </c>
      <c r="K380" s="194">
        <v>229151.72</v>
      </c>
      <c r="L380" s="194">
        <v>0</v>
      </c>
      <c r="M380" s="194">
        <v>229151.72</v>
      </c>
      <c r="N380" s="194">
        <v>229151.72</v>
      </c>
      <c r="O380" s="194">
        <v>0</v>
      </c>
      <c r="P380" s="72">
        <v>100</v>
      </c>
    </row>
    <row r="381" spans="1:16" x14ac:dyDescent="0.25">
      <c r="A381" s="70" t="s">
        <v>212</v>
      </c>
      <c r="B381" s="71" t="s">
        <v>78</v>
      </c>
      <c r="C381" s="71" t="s">
        <v>224</v>
      </c>
      <c r="D381" s="71" t="s">
        <v>224</v>
      </c>
      <c r="E381" s="71"/>
      <c r="F381" s="71"/>
      <c r="G381" s="71"/>
      <c r="H381" s="71"/>
      <c r="I381" s="71"/>
      <c r="J381" s="194">
        <v>8849275.4100000001</v>
      </c>
      <c r="K381" s="194">
        <v>8596126.4100000001</v>
      </c>
      <c r="L381" s="194">
        <v>213000</v>
      </c>
      <c r="M381" s="194">
        <v>8849275.4100000001</v>
      </c>
      <c r="N381" s="194">
        <v>8596126.4100000001</v>
      </c>
      <c r="O381" s="194">
        <v>213000</v>
      </c>
      <c r="P381" s="72">
        <v>100</v>
      </c>
    </row>
    <row r="382" spans="1:16" ht="47.25" x14ac:dyDescent="0.25">
      <c r="A382" s="70" t="s">
        <v>924</v>
      </c>
      <c r="B382" s="71" t="s">
        <v>78</v>
      </c>
      <c r="C382" s="71" t="s">
        <v>224</v>
      </c>
      <c r="D382" s="71" t="s">
        <v>224</v>
      </c>
      <c r="E382" s="71" t="s">
        <v>111</v>
      </c>
      <c r="F382" s="71"/>
      <c r="G382" s="71"/>
      <c r="H382" s="71"/>
      <c r="I382" s="71"/>
      <c r="J382" s="194">
        <v>8849275.4100000001</v>
      </c>
      <c r="K382" s="194">
        <v>8596126.4100000001</v>
      </c>
      <c r="L382" s="194">
        <v>213000</v>
      </c>
      <c r="M382" s="194">
        <v>8849275.4100000001</v>
      </c>
      <c r="N382" s="194">
        <v>8596126.4100000001</v>
      </c>
      <c r="O382" s="194">
        <v>213000</v>
      </c>
      <c r="P382" s="72">
        <v>100</v>
      </c>
    </row>
    <row r="383" spans="1:16" ht="94.5" x14ac:dyDescent="0.25">
      <c r="A383" s="70" t="s">
        <v>592</v>
      </c>
      <c r="B383" s="71" t="s">
        <v>78</v>
      </c>
      <c r="C383" s="71" t="s">
        <v>224</v>
      </c>
      <c r="D383" s="71" t="s">
        <v>224</v>
      </c>
      <c r="E383" s="71" t="s">
        <v>111</v>
      </c>
      <c r="F383" s="71" t="s">
        <v>184</v>
      </c>
      <c r="G383" s="71"/>
      <c r="H383" s="71"/>
      <c r="I383" s="71"/>
      <c r="J383" s="194">
        <v>10000</v>
      </c>
      <c r="K383" s="194">
        <v>10000</v>
      </c>
      <c r="L383" s="194">
        <v>0</v>
      </c>
      <c r="M383" s="194">
        <v>10000</v>
      </c>
      <c r="N383" s="194">
        <v>10000</v>
      </c>
      <c r="O383" s="194">
        <v>0</v>
      </c>
      <c r="P383" s="72">
        <v>100</v>
      </c>
    </row>
    <row r="384" spans="1:16" ht="31.5" x14ac:dyDescent="0.25">
      <c r="A384" s="70" t="s">
        <v>426</v>
      </c>
      <c r="B384" s="71" t="s">
        <v>78</v>
      </c>
      <c r="C384" s="71" t="s">
        <v>224</v>
      </c>
      <c r="D384" s="71" t="s">
        <v>224</v>
      </c>
      <c r="E384" s="71" t="s">
        <v>111</v>
      </c>
      <c r="F384" s="71" t="s">
        <v>184</v>
      </c>
      <c r="G384" s="71" t="s">
        <v>193</v>
      </c>
      <c r="H384" s="71"/>
      <c r="I384" s="71"/>
      <c r="J384" s="194">
        <v>10000</v>
      </c>
      <c r="K384" s="194">
        <v>10000</v>
      </c>
      <c r="L384" s="194">
        <v>0</v>
      </c>
      <c r="M384" s="194">
        <v>10000</v>
      </c>
      <c r="N384" s="194">
        <v>10000</v>
      </c>
      <c r="O384" s="194">
        <v>0</v>
      </c>
      <c r="P384" s="72">
        <v>100</v>
      </c>
    </row>
    <row r="385" spans="1:16" ht="31.5" x14ac:dyDescent="0.25">
      <c r="A385" s="70" t="s">
        <v>427</v>
      </c>
      <c r="B385" s="71" t="s">
        <v>78</v>
      </c>
      <c r="C385" s="71" t="s">
        <v>224</v>
      </c>
      <c r="D385" s="71" t="s">
        <v>224</v>
      </c>
      <c r="E385" s="71" t="s">
        <v>111</v>
      </c>
      <c r="F385" s="71" t="s">
        <v>184</v>
      </c>
      <c r="G385" s="71" t="s">
        <v>193</v>
      </c>
      <c r="H385" s="71" t="s">
        <v>234</v>
      </c>
      <c r="I385" s="71"/>
      <c r="J385" s="194">
        <v>10000</v>
      </c>
      <c r="K385" s="194">
        <v>10000</v>
      </c>
      <c r="L385" s="194">
        <v>0</v>
      </c>
      <c r="M385" s="194">
        <v>10000</v>
      </c>
      <c r="N385" s="194">
        <v>10000</v>
      </c>
      <c r="O385" s="194">
        <v>0</v>
      </c>
      <c r="P385" s="72">
        <v>100</v>
      </c>
    </row>
    <row r="386" spans="1:16" ht="31.5" x14ac:dyDescent="0.25">
      <c r="A386" s="70" t="s">
        <v>228</v>
      </c>
      <c r="B386" s="71" t="s">
        <v>78</v>
      </c>
      <c r="C386" s="71" t="s">
        <v>224</v>
      </c>
      <c r="D386" s="71" t="s">
        <v>224</v>
      </c>
      <c r="E386" s="71" t="s">
        <v>111</v>
      </c>
      <c r="F386" s="71" t="s">
        <v>184</v>
      </c>
      <c r="G386" s="71" t="s">
        <v>193</v>
      </c>
      <c r="H386" s="71" t="s">
        <v>234</v>
      </c>
      <c r="I386" s="71" t="s">
        <v>768</v>
      </c>
      <c r="J386" s="194">
        <v>10000</v>
      </c>
      <c r="K386" s="194">
        <v>10000</v>
      </c>
      <c r="L386" s="194">
        <v>0</v>
      </c>
      <c r="M386" s="194">
        <v>10000</v>
      </c>
      <c r="N386" s="194">
        <v>10000</v>
      </c>
      <c r="O386" s="194">
        <v>0</v>
      </c>
      <c r="P386" s="72">
        <v>100</v>
      </c>
    </row>
    <row r="387" spans="1:16" ht="31.5" x14ac:dyDescent="0.25">
      <c r="A387" s="70" t="s">
        <v>229</v>
      </c>
      <c r="B387" s="71" t="s">
        <v>78</v>
      </c>
      <c r="C387" s="71" t="s">
        <v>224</v>
      </c>
      <c r="D387" s="71" t="s">
        <v>224</v>
      </c>
      <c r="E387" s="71" t="s">
        <v>111</v>
      </c>
      <c r="F387" s="71" t="s">
        <v>184</v>
      </c>
      <c r="G387" s="71" t="s">
        <v>193</v>
      </c>
      <c r="H387" s="71" t="s">
        <v>234</v>
      </c>
      <c r="I387" s="71" t="s">
        <v>230</v>
      </c>
      <c r="J387" s="194">
        <v>10000</v>
      </c>
      <c r="K387" s="194">
        <v>10000</v>
      </c>
      <c r="L387" s="194">
        <v>0</v>
      </c>
      <c r="M387" s="194">
        <v>10000</v>
      </c>
      <c r="N387" s="194">
        <v>10000</v>
      </c>
      <c r="O387" s="194">
        <v>0</v>
      </c>
      <c r="P387" s="72">
        <v>100</v>
      </c>
    </row>
    <row r="388" spans="1:16" x14ac:dyDescent="0.25">
      <c r="A388" s="70" t="s">
        <v>287</v>
      </c>
      <c r="B388" s="71" t="s">
        <v>78</v>
      </c>
      <c r="C388" s="71" t="s">
        <v>224</v>
      </c>
      <c r="D388" s="71" t="s">
        <v>224</v>
      </c>
      <c r="E388" s="71" t="s">
        <v>111</v>
      </c>
      <c r="F388" s="71" t="s">
        <v>185</v>
      </c>
      <c r="G388" s="71"/>
      <c r="H388" s="71"/>
      <c r="I388" s="71"/>
      <c r="J388" s="194">
        <v>7711591.71</v>
      </c>
      <c r="K388" s="194">
        <v>7711591.71</v>
      </c>
      <c r="L388" s="194">
        <v>0</v>
      </c>
      <c r="M388" s="194">
        <v>7711591.71</v>
      </c>
      <c r="N388" s="194">
        <v>7711591.71</v>
      </c>
      <c r="O388" s="194">
        <v>0</v>
      </c>
      <c r="P388" s="72">
        <v>100</v>
      </c>
    </row>
    <row r="389" spans="1:16" ht="31.5" x14ac:dyDescent="0.25">
      <c r="A389" s="70" t="s">
        <v>863</v>
      </c>
      <c r="B389" s="71" t="s">
        <v>78</v>
      </c>
      <c r="C389" s="71" t="s">
        <v>224</v>
      </c>
      <c r="D389" s="71" t="s">
        <v>224</v>
      </c>
      <c r="E389" s="71" t="s">
        <v>111</v>
      </c>
      <c r="F389" s="71" t="s">
        <v>185</v>
      </c>
      <c r="G389" s="71" t="s">
        <v>288</v>
      </c>
      <c r="H389" s="71"/>
      <c r="I389" s="71"/>
      <c r="J389" s="194">
        <v>61010</v>
      </c>
      <c r="K389" s="194">
        <v>61010</v>
      </c>
      <c r="L389" s="194">
        <v>0</v>
      </c>
      <c r="M389" s="194">
        <v>61010</v>
      </c>
      <c r="N389" s="194">
        <v>61010</v>
      </c>
      <c r="O389" s="194">
        <v>0</v>
      </c>
      <c r="P389" s="72">
        <v>100</v>
      </c>
    </row>
    <row r="390" spans="1:16" ht="31.5" x14ac:dyDescent="0.25">
      <c r="A390" s="70" t="s">
        <v>289</v>
      </c>
      <c r="B390" s="71" t="s">
        <v>78</v>
      </c>
      <c r="C390" s="71" t="s">
        <v>224</v>
      </c>
      <c r="D390" s="71" t="s">
        <v>224</v>
      </c>
      <c r="E390" s="71" t="s">
        <v>111</v>
      </c>
      <c r="F390" s="71" t="s">
        <v>185</v>
      </c>
      <c r="G390" s="71" t="s">
        <v>288</v>
      </c>
      <c r="H390" s="71" t="s">
        <v>234</v>
      </c>
      <c r="I390" s="71"/>
      <c r="J390" s="194">
        <v>61010</v>
      </c>
      <c r="K390" s="194">
        <v>61010</v>
      </c>
      <c r="L390" s="194">
        <v>0</v>
      </c>
      <c r="M390" s="194">
        <v>61010</v>
      </c>
      <c r="N390" s="194">
        <v>61010</v>
      </c>
      <c r="O390" s="194">
        <v>0</v>
      </c>
      <c r="P390" s="72">
        <v>100</v>
      </c>
    </row>
    <row r="391" spans="1:16" ht="78.75" x14ac:dyDescent="0.25">
      <c r="A391" s="70" t="s">
        <v>226</v>
      </c>
      <c r="B391" s="71" t="s">
        <v>78</v>
      </c>
      <c r="C391" s="71" t="s">
        <v>224</v>
      </c>
      <c r="D391" s="71" t="s">
        <v>224</v>
      </c>
      <c r="E391" s="71" t="s">
        <v>111</v>
      </c>
      <c r="F391" s="71" t="s">
        <v>185</v>
      </c>
      <c r="G391" s="71" t="s">
        <v>288</v>
      </c>
      <c r="H391" s="71" t="s">
        <v>234</v>
      </c>
      <c r="I391" s="71" t="s">
        <v>134</v>
      </c>
      <c r="J391" s="194">
        <v>25500</v>
      </c>
      <c r="K391" s="194">
        <v>25500</v>
      </c>
      <c r="L391" s="194">
        <v>0</v>
      </c>
      <c r="M391" s="194">
        <v>25500</v>
      </c>
      <c r="N391" s="194">
        <v>25500</v>
      </c>
      <c r="O391" s="194">
        <v>0</v>
      </c>
      <c r="P391" s="72">
        <v>100</v>
      </c>
    </row>
    <row r="392" spans="1:16" x14ac:dyDescent="0.25">
      <c r="A392" s="70" t="s">
        <v>419</v>
      </c>
      <c r="B392" s="71" t="s">
        <v>78</v>
      </c>
      <c r="C392" s="71" t="s">
        <v>224</v>
      </c>
      <c r="D392" s="71" t="s">
        <v>224</v>
      </c>
      <c r="E392" s="71" t="s">
        <v>111</v>
      </c>
      <c r="F392" s="71" t="s">
        <v>185</v>
      </c>
      <c r="G392" s="71" t="s">
        <v>288</v>
      </c>
      <c r="H392" s="71" t="s">
        <v>234</v>
      </c>
      <c r="I392" s="71" t="s">
        <v>98</v>
      </c>
      <c r="J392" s="194">
        <v>25500</v>
      </c>
      <c r="K392" s="194">
        <v>25500</v>
      </c>
      <c r="L392" s="194">
        <v>0</v>
      </c>
      <c r="M392" s="194">
        <v>25500</v>
      </c>
      <c r="N392" s="194">
        <v>25500</v>
      </c>
      <c r="O392" s="194">
        <v>0</v>
      </c>
      <c r="P392" s="72">
        <v>100</v>
      </c>
    </row>
    <row r="393" spans="1:16" ht="31.5" x14ac:dyDescent="0.25">
      <c r="A393" s="70" t="s">
        <v>228</v>
      </c>
      <c r="B393" s="71" t="s">
        <v>78</v>
      </c>
      <c r="C393" s="71" t="s">
        <v>224</v>
      </c>
      <c r="D393" s="71" t="s">
        <v>224</v>
      </c>
      <c r="E393" s="71" t="s">
        <v>111</v>
      </c>
      <c r="F393" s="71" t="s">
        <v>185</v>
      </c>
      <c r="G393" s="71" t="s">
        <v>288</v>
      </c>
      <c r="H393" s="71" t="s">
        <v>234</v>
      </c>
      <c r="I393" s="71" t="s">
        <v>768</v>
      </c>
      <c r="J393" s="194">
        <v>35510</v>
      </c>
      <c r="K393" s="194">
        <v>35510</v>
      </c>
      <c r="L393" s="194">
        <v>0</v>
      </c>
      <c r="M393" s="194">
        <v>35510</v>
      </c>
      <c r="N393" s="194">
        <v>35510</v>
      </c>
      <c r="O393" s="194">
        <v>0</v>
      </c>
      <c r="P393" s="72">
        <v>100</v>
      </c>
    </row>
    <row r="394" spans="1:16" ht="31.5" x14ac:dyDescent="0.25">
      <c r="A394" s="70" t="s">
        <v>229</v>
      </c>
      <c r="B394" s="71" t="s">
        <v>78</v>
      </c>
      <c r="C394" s="71" t="s">
        <v>224</v>
      </c>
      <c r="D394" s="71" t="s">
        <v>224</v>
      </c>
      <c r="E394" s="71" t="s">
        <v>111</v>
      </c>
      <c r="F394" s="71" t="s">
        <v>185</v>
      </c>
      <c r="G394" s="71" t="s">
        <v>288</v>
      </c>
      <c r="H394" s="71" t="s">
        <v>234</v>
      </c>
      <c r="I394" s="71" t="s">
        <v>230</v>
      </c>
      <c r="J394" s="194">
        <v>35510</v>
      </c>
      <c r="K394" s="194">
        <v>35510</v>
      </c>
      <c r="L394" s="194">
        <v>0</v>
      </c>
      <c r="M394" s="194">
        <v>35510</v>
      </c>
      <c r="N394" s="194">
        <v>35510</v>
      </c>
      <c r="O394" s="194">
        <v>0</v>
      </c>
      <c r="P394" s="72">
        <v>100</v>
      </c>
    </row>
    <row r="395" spans="1:16" x14ac:dyDescent="0.25">
      <c r="A395" s="70" t="s">
        <v>864</v>
      </c>
      <c r="B395" s="71" t="s">
        <v>78</v>
      </c>
      <c r="C395" s="71" t="s">
        <v>224</v>
      </c>
      <c r="D395" s="71" t="s">
        <v>224</v>
      </c>
      <c r="E395" s="71" t="s">
        <v>111</v>
      </c>
      <c r="F395" s="71" t="s">
        <v>185</v>
      </c>
      <c r="G395" s="71" t="s">
        <v>290</v>
      </c>
      <c r="H395" s="71"/>
      <c r="I395" s="71"/>
      <c r="J395" s="194">
        <v>307103</v>
      </c>
      <c r="K395" s="194">
        <v>307103</v>
      </c>
      <c r="L395" s="194">
        <v>0</v>
      </c>
      <c r="M395" s="194">
        <v>307103</v>
      </c>
      <c r="N395" s="194">
        <v>307103</v>
      </c>
      <c r="O395" s="194">
        <v>0</v>
      </c>
      <c r="P395" s="72">
        <v>100</v>
      </c>
    </row>
    <row r="396" spans="1:16" ht="31.5" x14ac:dyDescent="0.25">
      <c r="A396" s="70" t="s">
        <v>291</v>
      </c>
      <c r="B396" s="71" t="s">
        <v>78</v>
      </c>
      <c r="C396" s="71" t="s">
        <v>224</v>
      </c>
      <c r="D396" s="71" t="s">
        <v>224</v>
      </c>
      <c r="E396" s="71" t="s">
        <v>111</v>
      </c>
      <c r="F396" s="71" t="s">
        <v>185</v>
      </c>
      <c r="G396" s="71" t="s">
        <v>290</v>
      </c>
      <c r="H396" s="71" t="s">
        <v>234</v>
      </c>
      <c r="I396" s="71"/>
      <c r="J396" s="194">
        <v>307103</v>
      </c>
      <c r="K396" s="194">
        <v>307103</v>
      </c>
      <c r="L396" s="194">
        <v>0</v>
      </c>
      <c r="M396" s="194">
        <v>307103</v>
      </c>
      <c r="N396" s="194">
        <v>307103</v>
      </c>
      <c r="O396" s="194">
        <v>0</v>
      </c>
      <c r="P396" s="72">
        <v>100</v>
      </c>
    </row>
    <row r="397" spans="1:16" ht="31.5" x14ac:dyDescent="0.25">
      <c r="A397" s="70" t="s">
        <v>228</v>
      </c>
      <c r="B397" s="71" t="s">
        <v>78</v>
      </c>
      <c r="C397" s="71" t="s">
        <v>224</v>
      </c>
      <c r="D397" s="71" t="s">
        <v>224</v>
      </c>
      <c r="E397" s="71" t="s">
        <v>111</v>
      </c>
      <c r="F397" s="71" t="s">
        <v>185</v>
      </c>
      <c r="G397" s="71" t="s">
        <v>290</v>
      </c>
      <c r="H397" s="71" t="s">
        <v>234</v>
      </c>
      <c r="I397" s="71" t="s">
        <v>768</v>
      </c>
      <c r="J397" s="194">
        <v>287103</v>
      </c>
      <c r="K397" s="194">
        <v>287103</v>
      </c>
      <c r="L397" s="194">
        <v>0</v>
      </c>
      <c r="M397" s="194">
        <v>287103</v>
      </c>
      <c r="N397" s="194">
        <v>287103</v>
      </c>
      <c r="O397" s="194">
        <v>0</v>
      </c>
      <c r="P397" s="72">
        <v>100</v>
      </c>
    </row>
    <row r="398" spans="1:16" ht="31.5" x14ac:dyDescent="0.25">
      <c r="A398" s="70" t="s">
        <v>229</v>
      </c>
      <c r="B398" s="71" t="s">
        <v>78</v>
      </c>
      <c r="C398" s="71" t="s">
        <v>224</v>
      </c>
      <c r="D398" s="71" t="s">
        <v>224</v>
      </c>
      <c r="E398" s="71" t="s">
        <v>111</v>
      </c>
      <c r="F398" s="71" t="s">
        <v>185</v>
      </c>
      <c r="G398" s="71" t="s">
        <v>290</v>
      </c>
      <c r="H398" s="71" t="s">
        <v>234</v>
      </c>
      <c r="I398" s="71" t="s">
        <v>230</v>
      </c>
      <c r="J398" s="194">
        <v>287103</v>
      </c>
      <c r="K398" s="194">
        <v>287103</v>
      </c>
      <c r="L398" s="194">
        <v>0</v>
      </c>
      <c r="M398" s="194">
        <v>287103</v>
      </c>
      <c r="N398" s="194">
        <v>287103</v>
      </c>
      <c r="O398" s="194">
        <v>0</v>
      </c>
      <c r="P398" s="72">
        <v>100</v>
      </c>
    </row>
    <row r="399" spans="1:16" x14ac:dyDescent="0.25">
      <c r="A399" s="70" t="s">
        <v>263</v>
      </c>
      <c r="B399" s="71" t="s">
        <v>78</v>
      </c>
      <c r="C399" s="71" t="s">
        <v>224</v>
      </c>
      <c r="D399" s="71" t="s">
        <v>224</v>
      </c>
      <c r="E399" s="71" t="s">
        <v>111</v>
      </c>
      <c r="F399" s="71" t="s">
        <v>185</v>
      </c>
      <c r="G399" s="71" t="s">
        <v>290</v>
      </c>
      <c r="H399" s="71" t="s">
        <v>234</v>
      </c>
      <c r="I399" s="71" t="s">
        <v>835</v>
      </c>
      <c r="J399" s="194">
        <v>20000</v>
      </c>
      <c r="K399" s="194">
        <v>20000</v>
      </c>
      <c r="L399" s="194">
        <v>0</v>
      </c>
      <c r="M399" s="194">
        <v>20000</v>
      </c>
      <c r="N399" s="194">
        <v>20000</v>
      </c>
      <c r="O399" s="194">
        <v>0</v>
      </c>
      <c r="P399" s="72">
        <v>100</v>
      </c>
    </row>
    <row r="400" spans="1:16" x14ac:dyDescent="0.25">
      <c r="A400" s="70" t="s">
        <v>292</v>
      </c>
      <c r="B400" s="71" t="s">
        <v>78</v>
      </c>
      <c r="C400" s="71" t="s">
        <v>224</v>
      </c>
      <c r="D400" s="71" t="s">
        <v>224</v>
      </c>
      <c r="E400" s="71" t="s">
        <v>111</v>
      </c>
      <c r="F400" s="71" t="s">
        <v>185</v>
      </c>
      <c r="G400" s="71" t="s">
        <v>290</v>
      </c>
      <c r="H400" s="71" t="s">
        <v>234</v>
      </c>
      <c r="I400" s="71" t="s">
        <v>293</v>
      </c>
      <c r="J400" s="194">
        <v>20000</v>
      </c>
      <c r="K400" s="194">
        <v>20000</v>
      </c>
      <c r="L400" s="194">
        <v>0</v>
      </c>
      <c r="M400" s="194">
        <v>20000</v>
      </c>
      <c r="N400" s="194">
        <v>20000</v>
      </c>
      <c r="O400" s="194">
        <v>0</v>
      </c>
      <c r="P400" s="72">
        <v>100</v>
      </c>
    </row>
    <row r="401" spans="1:16" ht="31.5" x14ac:dyDescent="0.25">
      <c r="A401" s="70" t="s">
        <v>1086</v>
      </c>
      <c r="B401" s="71" t="s">
        <v>78</v>
      </c>
      <c r="C401" s="71" t="s">
        <v>224</v>
      </c>
      <c r="D401" s="71" t="s">
        <v>224</v>
      </c>
      <c r="E401" s="71" t="s">
        <v>111</v>
      </c>
      <c r="F401" s="71" t="s">
        <v>185</v>
      </c>
      <c r="G401" s="71" t="s">
        <v>1087</v>
      </c>
      <c r="H401" s="71"/>
      <c r="I401" s="71"/>
      <c r="J401" s="194">
        <v>24970.78</v>
      </c>
      <c r="K401" s="194">
        <v>24970.78</v>
      </c>
      <c r="L401" s="194">
        <v>0</v>
      </c>
      <c r="M401" s="194">
        <v>24970.78</v>
      </c>
      <c r="N401" s="194">
        <v>24970.78</v>
      </c>
      <c r="O401" s="194">
        <v>0</v>
      </c>
      <c r="P401" s="72">
        <v>100</v>
      </c>
    </row>
    <row r="402" spans="1:16" ht="47.25" x14ac:dyDescent="0.25">
      <c r="A402" s="70" t="s">
        <v>1088</v>
      </c>
      <c r="B402" s="71" t="s">
        <v>78</v>
      </c>
      <c r="C402" s="71" t="s">
        <v>224</v>
      </c>
      <c r="D402" s="71" t="s">
        <v>224</v>
      </c>
      <c r="E402" s="71" t="s">
        <v>111</v>
      </c>
      <c r="F402" s="71" t="s">
        <v>185</v>
      </c>
      <c r="G402" s="71" t="s">
        <v>1087</v>
      </c>
      <c r="H402" s="71" t="s">
        <v>234</v>
      </c>
      <c r="I402" s="71"/>
      <c r="J402" s="194">
        <v>24970.78</v>
      </c>
      <c r="K402" s="194">
        <v>24970.78</v>
      </c>
      <c r="L402" s="194">
        <v>0</v>
      </c>
      <c r="M402" s="194">
        <v>24970.78</v>
      </c>
      <c r="N402" s="194">
        <v>24970.78</v>
      </c>
      <c r="O402" s="194">
        <v>0</v>
      </c>
      <c r="P402" s="72">
        <v>100</v>
      </c>
    </row>
    <row r="403" spans="1:16" ht="31.5" x14ac:dyDescent="0.25">
      <c r="A403" s="70" t="s">
        <v>228</v>
      </c>
      <c r="B403" s="71" t="s">
        <v>78</v>
      </c>
      <c r="C403" s="71" t="s">
        <v>224</v>
      </c>
      <c r="D403" s="71" t="s">
        <v>224</v>
      </c>
      <c r="E403" s="71" t="s">
        <v>111</v>
      </c>
      <c r="F403" s="71" t="s">
        <v>185</v>
      </c>
      <c r="G403" s="71" t="s">
        <v>1087</v>
      </c>
      <c r="H403" s="71" t="s">
        <v>234</v>
      </c>
      <c r="I403" s="71" t="s">
        <v>768</v>
      </c>
      <c r="J403" s="194">
        <v>24970.78</v>
      </c>
      <c r="K403" s="194">
        <v>24970.78</v>
      </c>
      <c r="L403" s="194">
        <v>0</v>
      </c>
      <c r="M403" s="194">
        <v>24970.78</v>
      </c>
      <c r="N403" s="194">
        <v>24970.78</v>
      </c>
      <c r="O403" s="194">
        <v>0</v>
      </c>
      <c r="P403" s="72">
        <v>100</v>
      </c>
    </row>
    <row r="404" spans="1:16" ht="31.5" x14ac:dyDescent="0.25">
      <c r="A404" s="70" t="s">
        <v>229</v>
      </c>
      <c r="B404" s="71" t="s">
        <v>78</v>
      </c>
      <c r="C404" s="71" t="s">
        <v>224</v>
      </c>
      <c r="D404" s="71" t="s">
        <v>224</v>
      </c>
      <c r="E404" s="71" t="s">
        <v>111</v>
      </c>
      <c r="F404" s="71" t="s">
        <v>185</v>
      </c>
      <c r="G404" s="71" t="s">
        <v>1087</v>
      </c>
      <c r="H404" s="71" t="s">
        <v>234</v>
      </c>
      <c r="I404" s="71" t="s">
        <v>230</v>
      </c>
      <c r="J404" s="194">
        <v>24970.78</v>
      </c>
      <c r="K404" s="194">
        <v>24970.78</v>
      </c>
      <c r="L404" s="194">
        <v>0</v>
      </c>
      <c r="M404" s="194">
        <v>24970.78</v>
      </c>
      <c r="N404" s="194">
        <v>24970.78</v>
      </c>
      <c r="O404" s="194">
        <v>0</v>
      </c>
      <c r="P404" s="72">
        <v>100</v>
      </c>
    </row>
    <row r="405" spans="1:16" ht="31.5" x14ac:dyDescent="0.25">
      <c r="A405" s="70" t="s">
        <v>846</v>
      </c>
      <c r="B405" s="71" t="s">
        <v>78</v>
      </c>
      <c r="C405" s="71" t="s">
        <v>224</v>
      </c>
      <c r="D405" s="71" t="s">
        <v>224</v>
      </c>
      <c r="E405" s="71" t="s">
        <v>111</v>
      </c>
      <c r="F405" s="71" t="s">
        <v>185</v>
      </c>
      <c r="G405" s="71" t="s">
        <v>296</v>
      </c>
      <c r="H405" s="71"/>
      <c r="I405" s="71"/>
      <c r="J405" s="194">
        <v>90000</v>
      </c>
      <c r="K405" s="194">
        <v>90000</v>
      </c>
      <c r="L405" s="194">
        <v>0</v>
      </c>
      <c r="M405" s="194">
        <v>90000</v>
      </c>
      <c r="N405" s="194">
        <v>90000</v>
      </c>
      <c r="O405" s="194">
        <v>0</v>
      </c>
      <c r="P405" s="72">
        <v>100</v>
      </c>
    </row>
    <row r="406" spans="1:16" ht="47.25" x14ac:dyDescent="0.25">
      <c r="A406" s="70" t="s">
        <v>297</v>
      </c>
      <c r="B406" s="71" t="s">
        <v>78</v>
      </c>
      <c r="C406" s="71" t="s">
        <v>224</v>
      </c>
      <c r="D406" s="71" t="s">
        <v>224</v>
      </c>
      <c r="E406" s="71" t="s">
        <v>111</v>
      </c>
      <c r="F406" s="71" t="s">
        <v>185</v>
      </c>
      <c r="G406" s="71" t="s">
        <v>296</v>
      </c>
      <c r="H406" s="71" t="s">
        <v>234</v>
      </c>
      <c r="I406" s="71"/>
      <c r="J406" s="194">
        <v>90000</v>
      </c>
      <c r="K406" s="194">
        <v>90000</v>
      </c>
      <c r="L406" s="194">
        <v>0</v>
      </c>
      <c r="M406" s="194">
        <v>90000</v>
      </c>
      <c r="N406" s="194">
        <v>90000</v>
      </c>
      <c r="O406" s="194">
        <v>0</v>
      </c>
      <c r="P406" s="72">
        <v>100</v>
      </c>
    </row>
    <row r="407" spans="1:16" x14ac:dyDescent="0.25">
      <c r="A407" s="70" t="s">
        <v>263</v>
      </c>
      <c r="B407" s="71" t="s">
        <v>78</v>
      </c>
      <c r="C407" s="71" t="s">
        <v>224</v>
      </c>
      <c r="D407" s="71" t="s">
        <v>224</v>
      </c>
      <c r="E407" s="71" t="s">
        <v>111</v>
      </c>
      <c r="F407" s="71" t="s">
        <v>185</v>
      </c>
      <c r="G407" s="71" t="s">
        <v>296</v>
      </c>
      <c r="H407" s="71" t="s">
        <v>234</v>
      </c>
      <c r="I407" s="71" t="s">
        <v>835</v>
      </c>
      <c r="J407" s="194">
        <v>90000</v>
      </c>
      <c r="K407" s="194">
        <v>90000</v>
      </c>
      <c r="L407" s="194">
        <v>0</v>
      </c>
      <c r="M407" s="194">
        <v>90000</v>
      </c>
      <c r="N407" s="194">
        <v>90000</v>
      </c>
      <c r="O407" s="194">
        <v>0</v>
      </c>
      <c r="P407" s="72">
        <v>100</v>
      </c>
    </row>
    <row r="408" spans="1:16" ht="31.5" x14ac:dyDescent="0.25">
      <c r="A408" s="70" t="s">
        <v>264</v>
      </c>
      <c r="B408" s="71" t="s">
        <v>78</v>
      </c>
      <c r="C408" s="71" t="s">
        <v>224</v>
      </c>
      <c r="D408" s="71" t="s">
        <v>224</v>
      </c>
      <c r="E408" s="71" t="s">
        <v>111</v>
      </c>
      <c r="F408" s="71" t="s">
        <v>185</v>
      </c>
      <c r="G408" s="71" t="s">
        <v>296</v>
      </c>
      <c r="H408" s="71" t="s">
        <v>234</v>
      </c>
      <c r="I408" s="71" t="s">
        <v>265</v>
      </c>
      <c r="J408" s="194">
        <v>90000</v>
      </c>
      <c r="K408" s="194">
        <v>90000</v>
      </c>
      <c r="L408" s="194">
        <v>0</v>
      </c>
      <c r="M408" s="194">
        <v>90000</v>
      </c>
      <c r="N408" s="194">
        <v>90000</v>
      </c>
      <c r="O408" s="194">
        <v>0</v>
      </c>
      <c r="P408" s="72">
        <v>100</v>
      </c>
    </row>
    <row r="409" spans="1:16" ht="78.75" x14ac:dyDescent="0.25">
      <c r="A409" s="70" t="s">
        <v>937</v>
      </c>
      <c r="B409" s="71" t="s">
        <v>78</v>
      </c>
      <c r="C409" s="71" t="s">
        <v>224</v>
      </c>
      <c r="D409" s="71" t="s">
        <v>224</v>
      </c>
      <c r="E409" s="71" t="s">
        <v>111</v>
      </c>
      <c r="F409" s="71" t="s">
        <v>185</v>
      </c>
      <c r="G409" s="71" t="s">
        <v>298</v>
      </c>
      <c r="H409" s="71"/>
      <c r="I409" s="71"/>
      <c r="J409" s="194">
        <v>7228507.9299999997</v>
      </c>
      <c r="K409" s="194">
        <v>7228507.9299999997</v>
      </c>
      <c r="L409" s="194">
        <v>0</v>
      </c>
      <c r="M409" s="194">
        <v>7228507.9299999997</v>
      </c>
      <c r="N409" s="194">
        <v>7228507.9299999997</v>
      </c>
      <c r="O409" s="194">
        <v>0</v>
      </c>
      <c r="P409" s="72">
        <v>100</v>
      </c>
    </row>
    <row r="410" spans="1:16" ht="31.5" x14ac:dyDescent="0.25">
      <c r="A410" s="70" t="s">
        <v>865</v>
      </c>
      <c r="B410" s="71" t="s">
        <v>78</v>
      </c>
      <c r="C410" s="71" t="s">
        <v>224</v>
      </c>
      <c r="D410" s="71" t="s">
        <v>224</v>
      </c>
      <c r="E410" s="71" t="s">
        <v>111</v>
      </c>
      <c r="F410" s="71" t="s">
        <v>185</v>
      </c>
      <c r="G410" s="71" t="s">
        <v>298</v>
      </c>
      <c r="H410" s="71" t="s">
        <v>236</v>
      </c>
      <c r="I410" s="71"/>
      <c r="J410" s="194">
        <v>7228507.9299999997</v>
      </c>
      <c r="K410" s="194">
        <v>7228507.9299999997</v>
      </c>
      <c r="L410" s="194">
        <v>0</v>
      </c>
      <c r="M410" s="194">
        <v>7228507.9299999997</v>
      </c>
      <c r="N410" s="194">
        <v>7228507.9299999997</v>
      </c>
      <c r="O410" s="194">
        <v>0</v>
      </c>
      <c r="P410" s="72">
        <v>100</v>
      </c>
    </row>
    <row r="411" spans="1:16" ht="78.75" x14ac:dyDescent="0.25">
      <c r="A411" s="70" t="s">
        <v>226</v>
      </c>
      <c r="B411" s="71" t="s">
        <v>78</v>
      </c>
      <c r="C411" s="71" t="s">
        <v>224</v>
      </c>
      <c r="D411" s="71" t="s">
        <v>224</v>
      </c>
      <c r="E411" s="71" t="s">
        <v>111</v>
      </c>
      <c r="F411" s="71" t="s">
        <v>185</v>
      </c>
      <c r="G411" s="71" t="s">
        <v>298</v>
      </c>
      <c r="H411" s="71" t="s">
        <v>236</v>
      </c>
      <c r="I411" s="71" t="s">
        <v>134</v>
      </c>
      <c r="J411" s="194">
        <v>6515542.8399999999</v>
      </c>
      <c r="K411" s="194">
        <v>6515542.8399999999</v>
      </c>
      <c r="L411" s="194">
        <v>0</v>
      </c>
      <c r="M411" s="194">
        <v>6515542.8399999999</v>
      </c>
      <c r="N411" s="194">
        <v>6515542.8399999999</v>
      </c>
      <c r="O411" s="194">
        <v>0</v>
      </c>
      <c r="P411" s="72">
        <v>100</v>
      </c>
    </row>
    <row r="412" spans="1:16" x14ac:dyDescent="0.25">
      <c r="A412" s="70" t="s">
        <v>419</v>
      </c>
      <c r="B412" s="71" t="s">
        <v>78</v>
      </c>
      <c r="C412" s="71" t="s">
        <v>224</v>
      </c>
      <c r="D412" s="71" t="s">
        <v>224</v>
      </c>
      <c r="E412" s="71" t="s">
        <v>111</v>
      </c>
      <c r="F412" s="71" t="s">
        <v>185</v>
      </c>
      <c r="G412" s="71" t="s">
        <v>298</v>
      </c>
      <c r="H412" s="71" t="s">
        <v>236</v>
      </c>
      <c r="I412" s="71" t="s">
        <v>98</v>
      </c>
      <c r="J412" s="194">
        <v>6515542.8399999999</v>
      </c>
      <c r="K412" s="194">
        <v>6515542.8399999999</v>
      </c>
      <c r="L412" s="194">
        <v>0</v>
      </c>
      <c r="M412" s="194">
        <v>6515542.8399999999</v>
      </c>
      <c r="N412" s="194">
        <v>6515542.8399999999</v>
      </c>
      <c r="O412" s="194">
        <v>0</v>
      </c>
      <c r="P412" s="72">
        <v>100</v>
      </c>
    </row>
    <row r="413" spans="1:16" ht="31.5" x14ac:dyDescent="0.25">
      <c r="A413" s="70" t="s">
        <v>228</v>
      </c>
      <c r="B413" s="71" t="s">
        <v>78</v>
      </c>
      <c r="C413" s="71" t="s">
        <v>224</v>
      </c>
      <c r="D413" s="71" t="s">
        <v>224</v>
      </c>
      <c r="E413" s="71" t="s">
        <v>111</v>
      </c>
      <c r="F413" s="71" t="s">
        <v>185</v>
      </c>
      <c r="G413" s="71" t="s">
        <v>298</v>
      </c>
      <c r="H413" s="71" t="s">
        <v>236</v>
      </c>
      <c r="I413" s="71" t="s">
        <v>768</v>
      </c>
      <c r="J413" s="194">
        <v>712790.09</v>
      </c>
      <c r="K413" s="194">
        <v>712790.09</v>
      </c>
      <c r="L413" s="194">
        <v>0</v>
      </c>
      <c r="M413" s="194">
        <v>712790.09</v>
      </c>
      <c r="N413" s="194">
        <v>712790.09</v>
      </c>
      <c r="O413" s="194">
        <v>0</v>
      </c>
      <c r="P413" s="72">
        <v>100</v>
      </c>
    </row>
    <row r="414" spans="1:16" ht="31.5" x14ac:dyDescent="0.25">
      <c r="A414" s="70" t="s">
        <v>229</v>
      </c>
      <c r="B414" s="71" t="s">
        <v>78</v>
      </c>
      <c r="C414" s="71" t="s">
        <v>224</v>
      </c>
      <c r="D414" s="71" t="s">
        <v>224</v>
      </c>
      <c r="E414" s="71" t="s">
        <v>111</v>
      </c>
      <c r="F414" s="71" t="s">
        <v>185</v>
      </c>
      <c r="G414" s="71" t="s">
        <v>298</v>
      </c>
      <c r="H414" s="71" t="s">
        <v>236</v>
      </c>
      <c r="I414" s="71" t="s">
        <v>230</v>
      </c>
      <c r="J414" s="194">
        <v>712790.09</v>
      </c>
      <c r="K414" s="194">
        <v>712790.09</v>
      </c>
      <c r="L414" s="194">
        <v>0</v>
      </c>
      <c r="M414" s="194">
        <v>712790.09</v>
      </c>
      <c r="N414" s="194">
        <v>712790.09</v>
      </c>
      <c r="O414" s="194">
        <v>0</v>
      </c>
      <c r="P414" s="72">
        <v>100</v>
      </c>
    </row>
    <row r="415" spans="1:16" x14ac:dyDescent="0.25">
      <c r="A415" s="70" t="s">
        <v>231</v>
      </c>
      <c r="B415" s="71" t="s">
        <v>78</v>
      </c>
      <c r="C415" s="71" t="s">
        <v>224</v>
      </c>
      <c r="D415" s="71" t="s">
        <v>224</v>
      </c>
      <c r="E415" s="71" t="s">
        <v>111</v>
      </c>
      <c r="F415" s="71" t="s">
        <v>185</v>
      </c>
      <c r="G415" s="71" t="s">
        <v>298</v>
      </c>
      <c r="H415" s="71" t="s">
        <v>236</v>
      </c>
      <c r="I415" s="71" t="s">
        <v>828</v>
      </c>
      <c r="J415" s="194">
        <v>175</v>
      </c>
      <c r="K415" s="194">
        <v>175</v>
      </c>
      <c r="L415" s="194">
        <v>0</v>
      </c>
      <c r="M415" s="194">
        <v>175</v>
      </c>
      <c r="N415" s="194">
        <v>175</v>
      </c>
      <c r="O415" s="194">
        <v>0</v>
      </c>
      <c r="P415" s="72">
        <v>100</v>
      </c>
    </row>
    <row r="416" spans="1:16" x14ac:dyDescent="0.25">
      <c r="A416" s="70" t="s">
        <v>232</v>
      </c>
      <c r="B416" s="71" t="s">
        <v>78</v>
      </c>
      <c r="C416" s="71" t="s">
        <v>224</v>
      </c>
      <c r="D416" s="71" t="s">
        <v>224</v>
      </c>
      <c r="E416" s="71" t="s">
        <v>111</v>
      </c>
      <c r="F416" s="71" t="s">
        <v>185</v>
      </c>
      <c r="G416" s="71" t="s">
        <v>298</v>
      </c>
      <c r="H416" s="71" t="s">
        <v>236</v>
      </c>
      <c r="I416" s="71" t="s">
        <v>233</v>
      </c>
      <c r="J416" s="194">
        <v>175</v>
      </c>
      <c r="K416" s="194">
        <v>175</v>
      </c>
      <c r="L416" s="194">
        <v>0</v>
      </c>
      <c r="M416" s="194">
        <v>175</v>
      </c>
      <c r="N416" s="194">
        <v>175</v>
      </c>
      <c r="O416" s="194">
        <v>0</v>
      </c>
      <c r="P416" s="72">
        <v>100</v>
      </c>
    </row>
    <row r="417" spans="1:16" ht="31.5" x14ac:dyDescent="0.25">
      <c r="A417" s="70" t="s">
        <v>299</v>
      </c>
      <c r="B417" s="71" t="s">
        <v>78</v>
      </c>
      <c r="C417" s="71" t="s">
        <v>224</v>
      </c>
      <c r="D417" s="71" t="s">
        <v>224</v>
      </c>
      <c r="E417" s="71" t="s">
        <v>111</v>
      </c>
      <c r="F417" s="71" t="s">
        <v>186</v>
      </c>
      <c r="G417" s="71"/>
      <c r="H417" s="71"/>
      <c r="I417" s="71"/>
      <c r="J417" s="194">
        <v>1127683.7</v>
      </c>
      <c r="K417" s="194">
        <v>874534.7</v>
      </c>
      <c r="L417" s="194">
        <v>213000</v>
      </c>
      <c r="M417" s="194">
        <v>1127683.7</v>
      </c>
      <c r="N417" s="194">
        <v>874534.7</v>
      </c>
      <c r="O417" s="194">
        <v>213000</v>
      </c>
      <c r="P417" s="72">
        <v>100</v>
      </c>
    </row>
    <row r="418" spans="1:16" x14ac:dyDescent="0.25">
      <c r="A418" s="70" t="s">
        <v>300</v>
      </c>
      <c r="B418" s="71" t="s">
        <v>78</v>
      </c>
      <c r="C418" s="71" t="s">
        <v>224</v>
      </c>
      <c r="D418" s="71" t="s">
        <v>224</v>
      </c>
      <c r="E418" s="71" t="s">
        <v>111</v>
      </c>
      <c r="F418" s="71" t="s">
        <v>186</v>
      </c>
      <c r="G418" s="71" t="s">
        <v>301</v>
      </c>
      <c r="H418" s="71"/>
      <c r="I418" s="71"/>
      <c r="J418" s="194">
        <v>536311.57999999996</v>
      </c>
      <c r="K418" s="194">
        <v>323311.58</v>
      </c>
      <c r="L418" s="194">
        <v>213000</v>
      </c>
      <c r="M418" s="194">
        <v>536311.57999999996</v>
      </c>
      <c r="N418" s="194">
        <v>323311.58</v>
      </c>
      <c r="O418" s="194">
        <v>213000</v>
      </c>
      <c r="P418" s="72">
        <v>100</v>
      </c>
    </row>
    <row r="419" spans="1:16" ht="31.5" x14ac:dyDescent="0.25">
      <c r="A419" s="70" t="s">
        <v>866</v>
      </c>
      <c r="B419" s="71" t="s">
        <v>78</v>
      </c>
      <c r="C419" s="71" t="s">
        <v>224</v>
      </c>
      <c r="D419" s="71" t="s">
        <v>224</v>
      </c>
      <c r="E419" s="71" t="s">
        <v>111</v>
      </c>
      <c r="F419" s="71" t="s">
        <v>186</v>
      </c>
      <c r="G419" s="71" t="s">
        <v>301</v>
      </c>
      <c r="H419" s="71" t="s">
        <v>234</v>
      </c>
      <c r="I419" s="71"/>
      <c r="J419" s="194">
        <v>323311.58</v>
      </c>
      <c r="K419" s="194">
        <v>323311.58</v>
      </c>
      <c r="L419" s="194">
        <v>0</v>
      </c>
      <c r="M419" s="194">
        <v>323311.58</v>
      </c>
      <c r="N419" s="194">
        <v>323311.58</v>
      </c>
      <c r="O419" s="194">
        <v>0</v>
      </c>
      <c r="P419" s="72">
        <v>100</v>
      </c>
    </row>
    <row r="420" spans="1:16" ht="31.5" x14ac:dyDescent="0.25">
      <c r="A420" s="70" t="s">
        <v>228</v>
      </c>
      <c r="B420" s="71" t="s">
        <v>78</v>
      </c>
      <c r="C420" s="71" t="s">
        <v>224</v>
      </c>
      <c r="D420" s="71" t="s">
        <v>224</v>
      </c>
      <c r="E420" s="71" t="s">
        <v>111</v>
      </c>
      <c r="F420" s="71" t="s">
        <v>186</v>
      </c>
      <c r="G420" s="71" t="s">
        <v>301</v>
      </c>
      <c r="H420" s="71" t="s">
        <v>234</v>
      </c>
      <c r="I420" s="71" t="s">
        <v>768</v>
      </c>
      <c r="J420" s="194">
        <v>323311.58</v>
      </c>
      <c r="K420" s="194">
        <v>323311.58</v>
      </c>
      <c r="L420" s="194">
        <v>0</v>
      </c>
      <c r="M420" s="194">
        <v>323311.58</v>
      </c>
      <c r="N420" s="194">
        <v>323311.58</v>
      </c>
      <c r="O420" s="194">
        <v>0</v>
      </c>
      <c r="P420" s="72">
        <v>100</v>
      </c>
    </row>
    <row r="421" spans="1:16" ht="31.5" x14ac:dyDescent="0.25">
      <c r="A421" s="70" t="s">
        <v>229</v>
      </c>
      <c r="B421" s="71" t="s">
        <v>78</v>
      </c>
      <c r="C421" s="71" t="s">
        <v>224</v>
      </c>
      <c r="D421" s="71" t="s">
        <v>224</v>
      </c>
      <c r="E421" s="71" t="s">
        <v>111</v>
      </c>
      <c r="F421" s="71" t="s">
        <v>186</v>
      </c>
      <c r="G421" s="71" t="s">
        <v>301</v>
      </c>
      <c r="H421" s="71" t="s">
        <v>234</v>
      </c>
      <c r="I421" s="71" t="s">
        <v>230</v>
      </c>
      <c r="J421" s="194">
        <v>323311.58</v>
      </c>
      <c r="K421" s="194">
        <v>323311.58</v>
      </c>
      <c r="L421" s="194">
        <v>0</v>
      </c>
      <c r="M421" s="194">
        <v>323311.58</v>
      </c>
      <c r="N421" s="194">
        <v>323311.58</v>
      </c>
      <c r="O421" s="194">
        <v>0</v>
      </c>
      <c r="P421" s="72">
        <v>100</v>
      </c>
    </row>
    <row r="422" spans="1:16" ht="31.5" x14ac:dyDescent="0.25">
      <c r="A422" s="70" t="s">
        <v>868</v>
      </c>
      <c r="B422" s="71" t="s">
        <v>78</v>
      </c>
      <c r="C422" s="71" t="s">
        <v>224</v>
      </c>
      <c r="D422" s="71" t="s">
        <v>224</v>
      </c>
      <c r="E422" s="71" t="s">
        <v>111</v>
      </c>
      <c r="F422" s="71" t="s">
        <v>186</v>
      </c>
      <c r="G422" s="71" t="s">
        <v>301</v>
      </c>
      <c r="H422" s="71" t="s">
        <v>302</v>
      </c>
      <c r="I422" s="71"/>
      <c r="J422" s="194">
        <v>213000</v>
      </c>
      <c r="K422" s="194">
        <v>0</v>
      </c>
      <c r="L422" s="194">
        <v>213000</v>
      </c>
      <c r="M422" s="194">
        <v>213000</v>
      </c>
      <c r="N422" s="194">
        <v>0</v>
      </c>
      <c r="O422" s="194">
        <v>213000</v>
      </c>
      <c r="P422" s="72">
        <v>100</v>
      </c>
    </row>
    <row r="423" spans="1:16" ht="31.5" x14ac:dyDescent="0.25">
      <c r="A423" s="70" t="s">
        <v>228</v>
      </c>
      <c r="B423" s="71" t="s">
        <v>78</v>
      </c>
      <c r="C423" s="71" t="s">
        <v>224</v>
      </c>
      <c r="D423" s="71" t="s">
        <v>224</v>
      </c>
      <c r="E423" s="71" t="s">
        <v>111</v>
      </c>
      <c r="F423" s="71" t="s">
        <v>186</v>
      </c>
      <c r="G423" s="71" t="s">
        <v>301</v>
      </c>
      <c r="H423" s="71" t="s">
        <v>302</v>
      </c>
      <c r="I423" s="71" t="s">
        <v>768</v>
      </c>
      <c r="J423" s="194">
        <v>213000</v>
      </c>
      <c r="K423" s="194">
        <v>0</v>
      </c>
      <c r="L423" s="194">
        <v>213000</v>
      </c>
      <c r="M423" s="194">
        <v>213000</v>
      </c>
      <c r="N423" s="194">
        <v>0</v>
      </c>
      <c r="O423" s="194">
        <v>213000</v>
      </c>
      <c r="P423" s="72">
        <v>100</v>
      </c>
    </row>
    <row r="424" spans="1:16" ht="31.5" x14ac:dyDescent="0.25">
      <c r="A424" s="70" t="s">
        <v>229</v>
      </c>
      <c r="B424" s="71" t="s">
        <v>78</v>
      </c>
      <c r="C424" s="71" t="s">
        <v>224</v>
      </c>
      <c r="D424" s="71" t="s">
        <v>224</v>
      </c>
      <c r="E424" s="71" t="s">
        <v>111</v>
      </c>
      <c r="F424" s="71" t="s">
        <v>186</v>
      </c>
      <c r="G424" s="71" t="s">
        <v>301</v>
      </c>
      <c r="H424" s="71" t="s">
        <v>302</v>
      </c>
      <c r="I424" s="71" t="s">
        <v>230</v>
      </c>
      <c r="J424" s="194">
        <v>213000</v>
      </c>
      <c r="K424" s="194">
        <v>0</v>
      </c>
      <c r="L424" s="194">
        <v>213000</v>
      </c>
      <c r="M424" s="194">
        <v>213000</v>
      </c>
      <c r="N424" s="194">
        <v>0</v>
      </c>
      <c r="O424" s="194">
        <v>213000</v>
      </c>
      <c r="P424" s="72">
        <v>100</v>
      </c>
    </row>
    <row r="425" spans="1:16" x14ac:dyDescent="0.25">
      <c r="A425" s="70" t="s">
        <v>869</v>
      </c>
      <c r="B425" s="71" t="s">
        <v>78</v>
      </c>
      <c r="C425" s="71" t="s">
        <v>224</v>
      </c>
      <c r="D425" s="71" t="s">
        <v>224</v>
      </c>
      <c r="E425" s="71" t="s">
        <v>111</v>
      </c>
      <c r="F425" s="71" t="s">
        <v>186</v>
      </c>
      <c r="G425" s="71" t="s">
        <v>304</v>
      </c>
      <c r="H425" s="71"/>
      <c r="I425" s="71"/>
      <c r="J425" s="194">
        <v>514180.12</v>
      </c>
      <c r="K425" s="194">
        <v>474031.12</v>
      </c>
      <c r="L425" s="194">
        <v>0</v>
      </c>
      <c r="M425" s="194">
        <v>514180.12</v>
      </c>
      <c r="N425" s="194">
        <v>474031.12</v>
      </c>
      <c r="O425" s="194">
        <v>0</v>
      </c>
      <c r="P425" s="72">
        <v>100</v>
      </c>
    </row>
    <row r="426" spans="1:16" ht="31.5" x14ac:dyDescent="0.25">
      <c r="A426" s="70" t="s">
        <v>870</v>
      </c>
      <c r="B426" s="71" t="s">
        <v>78</v>
      </c>
      <c r="C426" s="71" t="s">
        <v>224</v>
      </c>
      <c r="D426" s="71" t="s">
        <v>224</v>
      </c>
      <c r="E426" s="71" t="s">
        <v>111</v>
      </c>
      <c r="F426" s="71" t="s">
        <v>186</v>
      </c>
      <c r="G426" s="71" t="s">
        <v>304</v>
      </c>
      <c r="H426" s="71" t="s">
        <v>234</v>
      </c>
      <c r="I426" s="71"/>
      <c r="J426" s="194">
        <v>474031.12</v>
      </c>
      <c r="K426" s="194">
        <v>474031.12</v>
      </c>
      <c r="L426" s="194">
        <v>0</v>
      </c>
      <c r="M426" s="194">
        <v>474031.12</v>
      </c>
      <c r="N426" s="194">
        <v>474031.12</v>
      </c>
      <c r="O426" s="194">
        <v>0</v>
      </c>
      <c r="P426" s="72">
        <v>100</v>
      </c>
    </row>
    <row r="427" spans="1:16" ht="78.75" x14ac:dyDescent="0.25">
      <c r="A427" s="70" t="s">
        <v>226</v>
      </c>
      <c r="B427" s="71" t="s">
        <v>78</v>
      </c>
      <c r="C427" s="71" t="s">
        <v>224</v>
      </c>
      <c r="D427" s="71" t="s">
        <v>224</v>
      </c>
      <c r="E427" s="71" t="s">
        <v>111</v>
      </c>
      <c r="F427" s="71" t="s">
        <v>186</v>
      </c>
      <c r="G427" s="71" t="s">
        <v>304</v>
      </c>
      <c r="H427" s="71" t="s">
        <v>234</v>
      </c>
      <c r="I427" s="71" t="s">
        <v>134</v>
      </c>
      <c r="J427" s="194">
        <v>471031.12</v>
      </c>
      <c r="K427" s="194">
        <v>471031.12</v>
      </c>
      <c r="L427" s="194">
        <v>0</v>
      </c>
      <c r="M427" s="194">
        <v>471031.12</v>
      </c>
      <c r="N427" s="194">
        <v>471031.12</v>
      </c>
      <c r="O427" s="194">
        <v>0</v>
      </c>
      <c r="P427" s="72">
        <v>100</v>
      </c>
    </row>
    <row r="428" spans="1:16" x14ac:dyDescent="0.25">
      <c r="A428" s="70" t="s">
        <v>419</v>
      </c>
      <c r="B428" s="71" t="s">
        <v>78</v>
      </c>
      <c r="C428" s="71" t="s">
        <v>224</v>
      </c>
      <c r="D428" s="71" t="s">
        <v>224</v>
      </c>
      <c r="E428" s="71" t="s">
        <v>111</v>
      </c>
      <c r="F428" s="71" t="s">
        <v>186</v>
      </c>
      <c r="G428" s="71" t="s">
        <v>304</v>
      </c>
      <c r="H428" s="71" t="s">
        <v>234</v>
      </c>
      <c r="I428" s="71" t="s">
        <v>98</v>
      </c>
      <c r="J428" s="194">
        <v>471031.12</v>
      </c>
      <c r="K428" s="194">
        <v>471031.12</v>
      </c>
      <c r="L428" s="194">
        <v>0</v>
      </c>
      <c r="M428" s="194">
        <v>471031.12</v>
      </c>
      <c r="N428" s="194">
        <v>471031.12</v>
      </c>
      <c r="O428" s="194">
        <v>0</v>
      </c>
      <c r="P428" s="72">
        <v>100</v>
      </c>
    </row>
    <row r="429" spans="1:16" ht="31.5" x14ac:dyDescent="0.25">
      <c r="A429" s="70" t="s">
        <v>228</v>
      </c>
      <c r="B429" s="71" t="s">
        <v>78</v>
      </c>
      <c r="C429" s="71" t="s">
        <v>224</v>
      </c>
      <c r="D429" s="71" t="s">
        <v>224</v>
      </c>
      <c r="E429" s="71" t="s">
        <v>111</v>
      </c>
      <c r="F429" s="71" t="s">
        <v>186</v>
      </c>
      <c r="G429" s="71" t="s">
        <v>304</v>
      </c>
      <c r="H429" s="71" t="s">
        <v>234</v>
      </c>
      <c r="I429" s="71" t="s">
        <v>768</v>
      </c>
      <c r="J429" s="194">
        <v>3000</v>
      </c>
      <c r="K429" s="194">
        <v>3000</v>
      </c>
      <c r="L429" s="194">
        <v>0</v>
      </c>
      <c r="M429" s="194">
        <v>3000</v>
      </c>
      <c r="N429" s="194">
        <v>3000</v>
      </c>
      <c r="O429" s="194">
        <v>0</v>
      </c>
      <c r="P429" s="72">
        <v>100</v>
      </c>
    </row>
    <row r="430" spans="1:16" ht="31.5" x14ac:dyDescent="0.25">
      <c r="A430" s="70" t="s">
        <v>229</v>
      </c>
      <c r="B430" s="71" t="s">
        <v>78</v>
      </c>
      <c r="C430" s="71" t="s">
        <v>224</v>
      </c>
      <c r="D430" s="71" t="s">
        <v>224</v>
      </c>
      <c r="E430" s="71" t="s">
        <v>111</v>
      </c>
      <c r="F430" s="71" t="s">
        <v>186</v>
      </c>
      <c r="G430" s="71" t="s">
        <v>304</v>
      </c>
      <c r="H430" s="71" t="s">
        <v>234</v>
      </c>
      <c r="I430" s="71" t="s">
        <v>230</v>
      </c>
      <c r="J430" s="194">
        <v>3000</v>
      </c>
      <c r="K430" s="194">
        <v>3000</v>
      </c>
      <c r="L430" s="194">
        <v>0</v>
      </c>
      <c r="M430" s="194">
        <v>3000</v>
      </c>
      <c r="N430" s="194">
        <v>3000</v>
      </c>
      <c r="O430" s="194">
        <v>0</v>
      </c>
      <c r="P430" s="72">
        <v>100</v>
      </c>
    </row>
    <row r="431" spans="1:16" ht="31.5" x14ac:dyDescent="0.25">
      <c r="A431" s="70" t="s">
        <v>1089</v>
      </c>
      <c r="B431" s="71" t="s">
        <v>78</v>
      </c>
      <c r="C431" s="71" t="s">
        <v>224</v>
      </c>
      <c r="D431" s="71" t="s">
        <v>224</v>
      </c>
      <c r="E431" s="71" t="s">
        <v>111</v>
      </c>
      <c r="F431" s="71" t="s">
        <v>186</v>
      </c>
      <c r="G431" s="71" t="s">
        <v>304</v>
      </c>
      <c r="H431" s="71" t="s">
        <v>1090</v>
      </c>
      <c r="I431" s="71"/>
      <c r="J431" s="194">
        <v>40149</v>
      </c>
      <c r="K431" s="194">
        <v>0</v>
      </c>
      <c r="L431" s="194">
        <v>0</v>
      </c>
      <c r="M431" s="194">
        <v>40149</v>
      </c>
      <c r="N431" s="194">
        <v>0</v>
      </c>
      <c r="O431" s="194">
        <v>0</v>
      </c>
      <c r="P431" s="72">
        <v>100</v>
      </c>
    </row>
    <row r="432" spans="1:16" ht="78.75" x14ac:dyDescent="0.25">
      <c r="A432" s="70" t="s">
        <v>226</v>
      </c>
      <c r="B432" s="71" t="s">
        <v>78</v>
      </c>
      <c r="C432" s="71" t="s">
        <v>224</v>
      </c>
      <c r="D432" s="71" t="s">
        <v>224</v>
      </c>
      <c r="E432" s="71" t="s">
        <v>111</v>
      </c>
      <c r="F432" s="71" t="s">
        <v>186</v>
      </c>
      <c r="G432" s="71" t="s">
        <v>304</v>
      </c>
      <c r="H432" s="71" t="s">
        <v>1090</v>
      </c>
      <c r="I432" s="71" t="s">
        <v>134</v>
      </c>
      <c r="J432" s="194">
        <v>40149</v>
      </c>
      <c r="K432" s="194">
        <v>0</v>
      </c>
      <c r="L432" s="194">
        <v>0</v>
      </c>
      <c r="M432" s="194">
        <v>40149</v>
      </c>
      <c r="N432" s="194">
        <v>0</v>
      </c>
      <c r="O432" s="194">
        <v>0</v>
      </c>
      <c r="P432" s="72">
        <v>100</v>
      </c>
    </row>
    <row r="433" spans="1:16" x14ac:dyDescent="0.25">
      <c r="A433" s="70" t="s">
        <v>419</v>
      </c>
      <c r="B433" s="71" t="s">
        <v>78</v>
      </c>
      <c r="C433" s="71" t="s">
        <v>224</v>
      </c>
      <c r="D433" s="71" t="s">
        <v>224</v>
      </c>
      <c r="E433" s="71" t="s">
        <v>111</v>
      </c>
      <c r="F433" s="71" t="s">
        <v>186</v>
      </c>
      <c r="G433" s="71" t="s">
        <v>304</v>
      </c>
      <c r="H433" s="71" t="s">
        <v>1090</v>
      </c>
      <c r="I433" s="71" t="s">
        <v>98</v>
      </c>
      <c r="J433" s="194">
        <v>40149</v>
      </c>
      <c r="K433" s="194">
        <v>0</v>
      </c>
      <c r="L433" s="194">
        <v>0</v>
      </c>
      <c r="M433" s="194">
        <v>40149</v>
      </c>
      <c r="N433" s="194">
        <v>0</v>
      </c>
      <c r="O433" s="194">
        <v>0</v>
      </c>
      <c r="P433" s="72">
        <v>100</v>
      </c>
    </row>
    <row r="434" spans="1:16" x14ac:dyDescent="0.25">
      <c r="A434" s="70" t="s">
        <v>305</v>
      </c>
      <c r="B434" s="71" t="s">
        <v>78</v>
      </c>
      <c r="C434" s="71" t="s">
        <v>224</v>
      </c>
      <c r="D434" s="71" t="s">
        <v>224</v>
      </c>
      <c r="E434" s="71" t="s">
        <v>111</v>
      </c>
      <c r="F434" s="71" t="s">
        <v>186</v>
      </c>
      <c r="G434" s="71" t="s">
        <v>306</v>
      </c>
      <c r="H434" s="71"/>
      <c r="I434" s="71"/>
      <c r="J434" s="194">
        <v>77192</v>
      </c>
      <c r="K434" s="194">
        <v>77192</v>
      </c>
      <c r="L434" s="194">
        <v>0</v>
      </c>
      <c r="M434" s="194">
        <v>77192</v>
      </c>
      <c r="N434" s="194">
        <v>77192</v>
      </c>
      <c r="O434" s="194">
        <v>0</v>
      </c>
      <c r="P434" s="72">
        <v>100</v>
      </c>
    </row>
    <row r="435" spans="1:16" ht="31.5" x14ac:dyDescent="0.25">
      <c r="A435" s="70" t="s">
        <v>307</v>
      </c>
      <c r="B435" s="71" t="s">
        <v>78</v>
      </c>
      <c r="C435" s="71" t="s">
        <v>224</v>
      </c>
      <c r="D435" s="71" t="s">
        <v>224</v>
      </c>
      <c r="E435" s="71" t="s">
        <v>111</v>
      </c>
      <c r="F435" s="71" t="s">
        <v>186</v>
      </c>
      <c r="G435" s="71" t="s">
        <v>306</v>
      </c>
      <c r="H435" s="71" t="s">
        <v>234</v>
      </c>
      <c r="I435" s="71"/>
      <c r="J435" s="194">
        <v>77192</v>
      </c>
      <c r="K435" s="194">
        <v>77192</v>
      </c>
      <c r="L435" s="194">
        <v>0</v>
      </c>
      <c r="M435" s="194">
        <v>77192</v>
      </c>
      <c r="N435" s="194">
        <v>77192</v>
      </c>
      <c r="O435" s="194">
        <v>0</v>
      </c>
      <c r="P435" s="72">
        <v>100</v>
      </c>
    </row>
    <row r="436" spans="1:16" ht="31.5" x14ac:dyDescent="0.25">
      <c r="A436" s="70" t="s">
        <v>228</v>
      </c>
      <c r="B436" s="71" t="s">
        <v>78</v>
      </c>
      <c r="C436" s="71" t="s">
        <v>224</v>
      </c>
      <c r="D436" s="71" t="s">
        <v>224</v>
      </c>
      <c r="E436" s="71" t="s">
        <v>111</v>
      </c>
      <c r="F436" s="71" t="s">
        <v>186</v>
      </c>
      <c r="G436" s="71" t="s">
        <v>306</v>
      </c>
      <c r="H436" s="71" t="s">
        <v>234</v>
      </c>
      <c r="I436" s="71" t="s">
        <v>768</v>
      </c>
      <c r="J436" s="194">
        <v>77192</v>
      </c>
      <c r="K436" s="194">
        <v>77192</v>
      </c>
      <c r="L436" s="194">
        <v>0</v>
      </c>
      <c r="M436" s="194">
        <v>77192</v>
      </c>
      <c r="N436" s="194">
        <v>77192</v>
      </c>
      <c r="O436" s="194">
        <v>0</v>
      </c>
      <c r="P436" s="72">
        <v>100</v>
      </c>
    </row>
    <row r="437" spans="1:16" ht="31.5" x14ac:dyDescent="0.25">
      <c r="A437" s="70" t="s">
        <v>229</v>
      </c>
      <c r="B437" s="71" t="s">
        <v>78</v>
      </c>
      <c r="C437" s="71" t="s">
        <v>224</v>
      </c>
      <c r="D437" s="71" t="s">
        <v>224</v>
      </c>
      <c r="E437" s="71" t="s">
        <v>111</v>
      </c>
      <c r="F437" s="71" t="s">
        <v>186</v>
      </c>
      <c r="G437" s="71" t="s">
        <v>306</v>
      </c>
      <c r="H437" s="71" t="s">
        <v>234</v>
      </c>
      <c r="I437" s="71" t="s">
        <v>230</v>
      </c>
      <c r="J437" s="194">
        <v>77192</v>
      </c>
      <c r="K437" s="194">
        <v>77192</v>
      </c>
      <c r="L437" s="194">
        <v>0</v>
      </c>
      <c r="M437" s="194">
        <v>77192</v>
      </c>
      <c r="N437" s="194">
        <v>77192</v>
      </c>
      <c r="O437" s="194">
        <v>0</v>
      </c>
      <c r="P437" s="72">
        <v>100</v>
      </c>
    </row>
    <row r="438" spans="1:16" x14ac:dyDescent="0.25">
      <c r="A438" s="70" t="s">
        <v>855</v>
      </c>
      <c r="B438" s="71" t="s">
        <v>78</v>
      </c>
      <c r="C438" s="71" t="s">
        <v>910</v>
      </c>
      <c r="D438" s="71"/>
      <c r="E438" s="71"/>
      <c r="F438" s="71"/>
      <c r="G438" s="71"/>
      <c r="H438" s="71"/>
      <c r="I438" s="71"/>
      <c r="J438" s="194">
        <v>69193787.359999999</v>
      </c>
      <c r="K438" s="194">
        <v>43048616.530000001</v>
      </c>
      <c r="L438" s="194">
        <v>26145170.829999998</v>
      </c>
      <c r="M438" s="194">
        <v>69193787.359999999</v>
      </c>
      <c r="N438" s="194">
        <v>43048616.530000001</v>
      </c>
      <c r="O438" s="194">
        <v>26145170.829999998</v>
      </c>
      <c r="P438" s="72">
        <v>100</v>
      </c>
    </row>
    <row r="439" spans="1:16" x14ac:dyDescent="0.25">
      <c r="A439" s="70" t="s">
        <v>214</v>
      </c>
      <c r="B439" s="71" t="s">
        <v>78</v>
      </c>
      <c r="C439" s="71" t="s">
        <v>910</v>
      </c>
      <c r="D439" s="71" t="s">
        <v>99</v>
      </c>
      <c r="E439" s="71"/>
      <c r="F439" s="71"/>
      <c r="G439" s="71"/>
      <c r="H439" s="71"/>
      <c r="I439" s="71"/>
      <c r="J439" s="194">
        <v>47580202.939999998</v>
      </c>
      <c r="K439" s="194">
        <v>26942624.109999999</v>
      </c>
      <c r="L439" s="194">
        <v>20637578.829999998</v>
      </c>
      <c r="M439" s="194">
        <v>47580202.939999998</v>
      </c>
      <c r="N439" s="194">
        <v>26942624.109999999</v>
      </c>
      <c r="O439" s="194">
        <v>20637578.829999998</v>
      </c>
      <c r="P439" s="72">
        <v>100</v>
      </c>
    </row>
    <row r="440" spans="1:16" ht="47.25" x14ac:dyDescent="0.25">
      <c r="A440" s="70" t="s">
        <v>924</v>
      </c>
      <c r="B440" s="71" t="s">
        <v>78</v>
      </c>
      <c r="C440" s="71" t="s">
        <v>910</v>
      </c>
      <c r="D440" s="71" t="s">
        <v>99</v>
      </c>
      <c r="E440" s="71" t="s">
        <v>111</v>
      </c>
      <c r="F440" s="71"/>
      <c r="G440" s="71"/>
      <c r="H440" s="71"/>
      <c r="I440" s="71"/>
      <c r="J440" s="194">
        <v>47580202.939999998</v>
      </c>
      <c r="K440" s="194">
        <v>26942624.109999999</v>
      </c>
      <c r="L440" s="194">
        <v>20637578.829999998</v>
      </c>
      <c r="M440" s="194">
        <v>47580202.939999998</v>
      </c>
      <c r="N440" s="194">
        <v>26942624.109999999</v>
      </c>
      <c r="O440" s="194">
        <v>20637578.829999998</v>
      </c>
      <c r="P440" s="72">
        <v>100</v>
      </c>
    </row>
    <row r="441" spans="1:16" x14ac:dyDescent="0.25">
      <c r="A441" s="70" t="s">
        <v>262</v>
      </c>
      <c r="B441" s="71" t="s">
        <v>78</v>
      </c>
      <c r="C441" s="71" t="s">
        <v>910</v>
      </c>
      <c r="D441" s="71" t="s">
        <v>99</v>
      </c>
      <c r="E441" s="71" t="s">
        <v>111</v>
      </c>
      <c r="F441" s="71" t="s">
        <v>183</v>
      </c>
      <c r="G441" s="71"/>
      <c r="H441" s="71"/>
      <c r="I441" s="71"/>
      <c r="J441" s="194">
        <v>47580202.939999998</v>
      </c>
      <c r="K441" s="194">
        <v>26942624.109999999</v>
      </c>
      <c r="L441" s="194">
        <v>20637578.829999998</v>
      </c>
      <c r="M441" s="194">
        <v>47580202.939999998</v>
      </c>
      <c r="N441" s="194">
        <v>26942624.109999999</v>
      </c>
      <c r="O441" s="194">
        <v>20637578.829999998</v>
      </c>
      <c r="P441" s="72">
        <v>100</v>
      </c>
    </row>
    <row r="442" spans="1:16" ht="47.25" x14ac:dyDescent="0.25">
      <c r="A442" s="70" t="s">
        <v>308</v>
      </c>
      <c r="B442" s="71" t="s">
        <v>78</v>
      </c>
      <c r="C442" s="71" t="s">
        <v>910</v>
      </c>
      <c r="D442" s="71" t="s">
        <v>99</v>
      </c>
      <c r="E442" s="71" t="s">
        <v>111</v>
      </c>
      <c r="F442" s="71" t="s">
        <v>183</v>
      </c>
      <c r="G442" s="71" t="s">
        <v>309</v>
      </c>
      <c r="H442" s="71"/>
      <c r="I442" s="71"/>
      <c r="J442" s="194">
        <v>607791.26</v>
      </c>
      <c r="K442" s="194">
        <v>357012.43</v>
      </c>
      <c r="L442" s="194">
        <v>250778.83</v>
      </c>
      <c r="M442" s="194">
        <v>607791.26</v>
      </c>
      <c r="N442" s="194">
        <v>357012.43</v>
      </c>
      <c r="O442" s="194">
        <v>250778.83</v>
      </c>
      <c r="P442" s="72">
        <v>100</v>
      </c>
    </row>
    <row r="443" spans="1:16" ht="31.5" x14ac:dyDescent="0.25">
      <c r="A443" s="70" t="s">
        <v>856</v>
      </c>
      <c r="B443" s="71" t="s">
        <v>78</v>
      </c>
      <c r="C443" s="71" t="s">
        <v>910</v>
      </c>
      <c r="D443" s="71" t="s">
        <v>99</v>
      </c>
      <c r="E443" s="71" t="s">
        <v>111</v>
      </c>
      <c r="F443" s="71" t="s">
        <v>183</v>
      </c>
      <c r="G443" s="71" t="s">
        <v>309</v>
      </c>
      <c r="H443" s="71" t="s">
        <v>310</v>
      </c>
      <c r="I443" s="71"/>
      <c r="J443" s="194">
        <v>355489.41</v>
      </c>
      <c r="K443" s="194">
        <v>355489.41</v>
      </c>
      <c r="L443" s="194">
        <v>0</v>
      </c>
      <c r="M443" s="194">
        <v>355489.41</v>
      </c>
      <c r="N443" s="194">
        <v>355489.41</v>
      </c>
      <c r="O443" s="194">
        <v>0</v>
      </c>
      <c r="P443" s="72">
        <v>100</v>
      </c>
    </row>
    <row r="444" spans="1:16" ht="31.5" x14ac:dyDescent="0.25">
      <c r="A444" s="70" t="s">
        <v>279</v>
      </c>
      <c r="B444" s="71" t="s">
        <v>78</v>
      </c>
      <c r="C444" s="71" t="s">
        <v>910</v>
      </c>
      <c r="D444" s="71" t="s">
        <v>99</v>
      </c>
      <c r="E444" s="71" t="s">
        <v>111</v>
      </c>
      <c r="F444" s="71" t="s">
        <v>183</v>
      </c>
      <c r="G444" s="71" t="s">
        <v>309</v>
      </c>
      <c r="H444" s="71" t="s">
        <v>310</v>
      </c>
      <c r="I444" s="71" t="s">
        <v>829</v>
      </c>
      <c r="J444" s="194">
        <v>355489.41</v>
      </c>
      <c r="K444" s="194">
        <v>355489.41</v>
      </c>
      <c r="L444" s="194">
        <v>0</v>
      </c>
      <c r="M444" s="194">
        <v>355489.41</v>
      </c>
      <c r="N444" s="194">
        <v>355489.41</v>
      </c>
      <c r="O444" s="194">
        <v>0</v>
      </c>
      <c r="P444" s="72">
        <v>100</v>
      </c>
    </row>
    <row r="445" spans="1:16" x14ac:dyDescent="0.25">
      <c r="A445" s="70" t="s">
        <v>282</v>
      </c>
      <c r="B445" s="71" t="s">
        <v>78</v>
      </c>
      <c r="C445" s="71" t="s">
        <v>910</v>
      </c>
      <c r="D445" s="71" t="s">
        <v>99</v>
      </c>
      <c r="E445" s="71" t="s">
        <v>111</v>
      </c>
      <c r="F445" s="71" t="s">
        <v>183</v>
      </c>
      <c r="G445" s="71" t="s">
        <v>309</v>
      </c>
      <c r="H445" s="71" t="s">
        <v>310</v>
      </c>
      <c r="I445" s="71" t="s">
        <v>283</v>
      </c>
      <c r="J445" s="194">
        <v>355489.41</v>
      </c>
      <c r="K445" s="194">
        <v>355489.41</v>
      </c>
      <c r="L445" s="194">
        <v>0</v>
      </c>
      <c r="M445" s="194">
        <v>355489.41</v>
      </c>
      <c r="N445" s="194">
        <v>355489.41</v>
      </c>
      <c r="O445" s="194">
        <v>0</v>
      </c>
      <c r="P445" s="72">
        <v>100</v>
      </c>
    </row>
    <row r="446" spans="1:16" ht="47.25" x14ac:dyDescent="0.25">
      <c r="A446" s="70" t="s">
        <v>938</v>
      </c>
      <c r="B446" s="71" t="s">
        <v>78</v>
      </c>
      <c r="C446" s="71" t="s">
        <v>910</v>
      </c>
      <c r="D446" s="71" t="s">
        <v>99</v>
      </c>
      <c r="E446" s="71" t="s">
        <v>111</v>
      </c>
      <c r="F446" s="71" t="s">
        <v>183</v>
      </c>
      <c r="G446" s="71" t="s">
        <v>309</v>
      </c>
      <c r="H446" s="71" t="s">
        <v>939</v>
      </c>
      <c r="I446" s="71"/>
      <c r="J446" s="194">
        <v>100000</v>
      </c>
      <c r="K446" s="194">
        <v>0</v>
      </c>
      <c r="L446" s="194">
        <v>100000</v>
      </c>
      <c r="M446" s="194">
        <v>100000</v>
      </c>
      <c r="N446" s="194">
        <v>0</v>
      </c>
      <c r="O446" s="194">
        <v>100000</v>
      </c>
      <c r="P446" s="72">
        <v>100</v>
      </c>
    </row>
    <row r="447" spans="1:16" ht="31.5" x14ac:dyDescent="0.25">
      <c r="A447" s="70" t="s">
        <v>279</v>
      </c>
      <c r="B447" s="71" t="s">
        <v>78</v>
      </c>
      <c r="C447" s="71" t="s">
        <v>910</v>
      </c>
      <c r="D447" s="71" t="s">
        <v>99</v>
      </c>
      <c r="E447" s="71" t="s">
        <v>111</v>
      </c>
      <c r="F447" s="71" t="s">
        <v>183</v>
      </c>
      <c r="G447" s="71" t="s">
        <v>309</v>
      </c>
      <c r="H447" s="71" t="s">
        <v>939</v>
      </c>
      <c r="I447" s="71" t="s">
        <v>829</v>
      </c>
      <c r="J447" s="194">
        <v>100000</v>
      </c>
      <c r="K447" s="194">
        <v>0</v>
      </c>
      <c r="L447" s="194">
        <v>100000</v>
      </c>
      <c r="M447" s="194">
        <v>100000</v>
      </c>
      <c r="N447" s="194">
        <v>0</v>
      </c>
      <c r="O447" s="194">
        <v>100000</v>
      </c>
      <c r="P447" s="72">
        <v>100</v>
      </c>
    </row>
    <row r="448" spans="1:16" x14ac:dyDescent="0.25">
      <c r="A448" s="70" t="s">
        <v>282</v>
      </c>
      <c r="B448" s="71" t="s">
        <v>78</v>
      </c>
      <c r="C448" s="71" t="s">
        <v>910</v>
      </c>
      <c r="D448" s="71" t="s">
        <v>99</v>
      </c>
      <c r="E448" s="71" t="s">
        <v>111</v>
      </c>
      <c r="F448" s="71" t="s">
        <v>183</v>
      </c>
      <c r="G448" s="71" t="s">
        <v>309</v>
      </c>
      <c r="H448" s="71" t="s">
        <v>939</v>
      </c>
      <c r="I448" s="71" t="s">
        <v>283</v>
      </c>
      <c r="J448" s="194">
        <v>100000</v>
      </c>
      <c r="K448" s="194">
        <v>0</v>
      </c>
      <c r="L448" s="194">
        <v>100000</v>
      </c>
      <c r="M448" s="194">
        <v>100000</v>
      </c>
      <c r="N448" s="194">
        <v>0</v>
      </c>
      <c r="O448" s="194">
        <v>100000</v>
      </c>
      <c r="P448" s="72">
        <v>100</v>
      </c>
    </row>
    <row r="449" spans="1:16" ht="63" x14ac:dyDescent="0.25">
      <c r="A449" s="70" t="s">
        <v>940</v>
      </c>
      <c r="B449" s="71" t="s">
        <v>78</v>
      </c>
      <c r="C449" s="71" t="s">
        <v>910</v>
      </c>
      <c r="D449" s="71" t="s">
        <v>99</v>
      </c>
      <c r="E449" s="71" t="s">
        <v>111</v>
      </c>
      <c r="F449" s="71" t="s">
        <v>183</v>
      </c>
      <c r="G449" s="71" t="s">
        <v>309</v>
      </c>
      <c r="H449" s="71" t="s">
        <v>823</v>
      </c>
      <c r="I449" s="71"/>
      <c r="J449" s="194">
        <v>152301.85</v>
      </c>
      <c r="K449" s="194">
        <v>1523.02</v>
      </c>
      <c r="L449" s="194">
        <v>150778.82999999999</v>
      </c>
      <c r="M449" s="194">
        <v>152301.85</v>
      </c>
      <c r="N449" s="194">
        <v>1523.02</v>
      </c>
      <c r="O449" s="194">
        <v>150778.82999999999</v>
      </c>
      <c r="P449" s="72">
        <v>100</v>
      </c>
    </row>
    <row r="450" spans="1:16" ht="31.5" x14ac:dyDescent="0.25">
      <c r="A450" s="70" t="s">
        <v>279</v>
      </c>
      <c r="B450" s="71" t="s">
        <v>78</v>
      </c>
      <c r="C450" s="71" t="s">
        <v>910</v>
      </c>
      <c r="D450" s="71" t="s">
        <v>99</v>
      </c>
      <c r="E450" s="71" t="s">
        <v>111</v>
      </c>
      <c r="F450" s="71" t="s">
        <v>183</v>
      </c>
      <c r="G450" s="71" t="s">
        <v>309</v>
      </c>
      <c r="H450" s="71" t="s">
        <v>823</v>
      </c>
      <c r="I450" s="71" t="s">
        <v>829</v>
      </c>
      <c r="J450" s="194">
        <v>152301.85</v>
      </c>
      <c r="K450" s="194">
        <v>1523.02</v>
      </c>
      <c r="L450" s="194">
        <v>150778.82999999999</v>
      </c>
      <c r="M450" s="194">
        <v>152301.85</v>
      </c>
      <c r="N450" s="194">
        <v>1523.02</v>
      </c>
      <c r="O450" s="194">
        <v>150778.82999999999</v>
      </c>
      <c r="P450" s="72">
        <v>100</v>
      </c>
    </row>
    <row r="451" spans="1:16" x14ac:dyDescent="0.25">
      <c r="A451" s="70" t="s">
        <v>282</v>
      </c>
      <c r="B451" s="71" t="s">
        <v>78</v>
      </c>
      <c r="C451" s="71" t="s">
        <v>910</v>
      </c>
      <c r="D451" s="71" t="s">
        <v>99</v>
      </c>
      <c r="E451" s="71" t="s">
        <v>111</v>
      </c>
      <c r="F451" s="71" t="s">
        <v>183</v>
      </c>
      <c r="G451" s="71" t="s">
        <v>309</v>
      </c>
      <c r="H451" s="71" t="s">
        <v>823</v>
      </c>
      <c r="I451" s="71" t="s">
        <v>283</v>
      </c>
      <c r="J451" s="194">
        <v>152301.85</v>
      </c>
      <c r="K451" s="194">
        <v>1523.02</v>
      </c>
      <c r="L451" s="194">
        <v>150778.82999999999</v>
      </c>
      <c r="M451" s="194">
        <v>152301.85</v>
      </c>
      <c r="N451" s="194">
        <v>1523.02</v>
      </c>
      <c r="O451" s="194">
        <v>150778.82999999999</v>
      </c>
      <c r="P451" s="72">
        <v>100</v>
      </c>
    </row>
    <row r="452" spans="1:16" ht="31.5" x14ac:dyDescent="0.25">
      <c r="A452" s="70" t="s">
        <v>311</v>
      </c>
      <c r="B452" s="71" t="s">
        <v>78</v>
      </c>
      <c r="C452" s="71" t="s">
        <v>910</v>
      </c>
      <c r="D452" s="71" t="s">
        <v>99</v>
      </c>
      <c r="E452" s="71" t="s">
        <v>111</v>
      </c>
      <c r="F452" s="71" t="s">
        <v>183</v>
      </c>
      <c r="G452" s="71" t="s">
        <v>312</v>
      </c>
      <c r="H452" s="71"/>
      <c r="I452" s="71"/>
      <c r="J452" s="194">
        <v>21694778.16</v>
      </c>
      <c r="K452" s="194">
        <v>11226246.99</v>
      </c>
      <c r="L452" s="194">
        <v>10468531.17</v>
      </c>
      <c r="M452" s="194">
        <v>21694778.16</v>
      </c>
      <c r="N452" s="194">
        <v>11226246.99</v>
      </c>
      <c r="O452" s="194">
        <v>10468531.17</v>
      </c>
      <c r="P452" s="72">
        <v>100</v>
      </c>
    </row>
    <row r="453" spans="1:16" ht="63" x14ac:dyDescent="0.25">
      <c r="A453" s="70" t="s">
        <v>313</v>
      </c>
      <c r="B453" s="71" t="s">
        <v>78</v>
      </c>
      <c r="C453" s="71" t="s">
        <v>910</v>
      </c>
      <c r="D453" s="71" t="s">
        <v>99</v>
      </c>
      <c r="E453" s="71" t="s">
        <v>111</v>
      </c>
      <c r="F453" s="71" t="s">
        <v>183</v>
      </c>
      <c r="G453" s="71" t="s">
        <v>312</v>
      </c>
      <c r="H453" s="71" t="s">
        <v>236</v>
      </c>
      <c r="I453" s="71"/>
      <c r="J453" s="194">
        <v>2921972.95</v>
      </c>
      <c r="K453" s="194">
        <v>2921972.95</v>
      </c>
      <c r="L453" s="194">
        <v>0</v>
      </c>
      <c r="M453" s="194">
        <v>2921972.95</v>
      </c>
      <c r="N453" s="194">
        <v>2921972.95</v>
      </c>
      <c r="O453" s="194">
        <v>0</v>
      </c>
      <c r="P453" s="72">
        <v>100</v>
      </c>
    </row>
    <row r="454" spans="1:16" ht="31.5" x14ac:dyDescent="0.25">
      <c r="A454" s="70" t="s">
        <v>279</v>
      </c>
      <c r="B454" s="71" t="s">
        <v>78</v>
      </c>
      <c r="C454" s="71" t="s">
        <v>910</v>
      </c>
      <c r="D454" s="71" t="s">
        <v>99</v>
      </c>
      <c r="E454" s="71" t="s">
        <v>111</v>
      </c>
      <c r="F454" s="71" t="s">
        <v>183</v>
      </c>
      <c r="G454" s="71" t="s">
        <v>312</v>
      </c>
      <c r="H454" s="71" t="s">
        <v>236</v>
      </c>
      <c r="I454" s="71" t="s">
        <v>829</v>
      </c>
      <c r="J454" s="194">
        <v>2921972.95</v>
      </c>
      <c r="K454" s="194">
        <v>2921972.95</v>
      </c>
      <c r="L454" s="194">
        <v>0</v>
      </c>
      <c r="M454" s="194">
        <v>2921972.95</v>
      </c>
      <c r="N454" s="194">
        <v>2921972.95</v>
      </c>
      <c r="O454" s="194">
        <v>0</v>
      </c>
      <c r="P454" s="72">
        <v>100</v>
      </c>
    </row>
    <row r="455" spans="1:16" x14ac:dyDescent="0.25">
      <c r="A455" s="70" t="s">
        <v>282</v>
      </c>
      <c r="B455" s="71" t="s">
        <v>78</v>
      </c>
      <c r="C455" s="71" t="s">
        <v>910</v>
      </c>
      <c r="D455" s="71" t="s">
        <v>99</v>
      </c>
      <c r="E455" s="71" t="s">
        <v>111</v>
      </c>
      <c r="F455" s="71" t="s">
        <v>183</v>
      </c>
      <c r="G455" s="71" t="s">
        <v>312</v>
      </c>
      <c r="H455" s="71" t="s">
        <v>236</v>
      </c>
      <c r="I455" s="71" t="s">
        <v>283</v>
      </c>
      <c r="J455" s="194">
        <v>2921972.95</v>
      </c>
      <c r="K455" s="194">
        <v>2921972.95</v>
      </c>
      <c r="L455" s="194">
        <v>0</v>
      </c>
      <c r="M455" s="194">
        <v>2921972.95</v>
      </c>
      <c r="N455" s="194">
        <v>2921972.95</v>
      </c>
      <c r="O455" s="194">
        <v>0</v>
      </c>
      <c r="P455" s="72">
        <v>100</v>
      </c>
    </row>
    <row r="456" spans="1:16" ht="78.75" x14ac:dyDescent="0.25">
      <c r="A456" s="70" t="s">
        <v>857</v>
      </c>
      <c r="B456" s="71" t="s">
        <v>78</v>
      </c>
      <c r="C456" s="71" t="s">
        <v>910</v>
      </c>
      <c r="D456" s="71" t="s">
        <v>99</v>
      </c>
      <c r="E456" s="71" t="s">
        <v>111</v>
      </c>
      <c r="F456" s="71" t="s">
        <v>183</v>
      </c>
      <c r="G456" s="71" t="s">
        <v>312</v>
      </c>
      <c r="H456" s="71" t="s">
        <v>421</v>
      </c>
      <c r="I456" s="71"/>
      <c r="J456" s="194">
        <v>10468531.17</v>
      </c>
      <c r="K456" s="194">
        <v>0</v>
      </c>
      <c r="L456" s="194">
        <v>10468531.17</v>
      </c>
      <c r="M456" s="194">
        <v>10468531.17</v>
      </c>
      <c r="N456" s="194">
        <v>0</v>
      </c>
      <c r="O456" s="194">
        <v>10468531.17</v>
      </c>
      <c r="P456" s="72">
        <v>100</v>
      </c>
    </row>
    <row r="457" spans="1:16" ht="31.5" x14ac:dyDescent="0.25">
      <c r="A457" s="70" t="s">
        <v>279</v>
      </c>
      <c r="B457" s="71" t="s">
        <v>78</v>
      </c>
      <c r="C457" s="71" t="s">
        <v>910</v>
      </c>
      <c r="D457" s="71" t="s">
        <v>99</v>
      </c>
      <c r="E457" s="71" t="s">
        <v>111</v>
      </c>
      <c r="F457" s="71" t="s">
        <v>183</v>
      </c>
      <c r="G457" s="71" t="s">
        <v>312</v>
      </c>
      <c r="H457" s="71" t="s">
        <v>421</v>
      </c>
      <c r="I457" s="71" t="s">
        <v>829</v>
      </c>
      <c r="J457" s="194">
        <v>10468531.17</v>
      </c>
      <c r="K457" s="194">
        <v>0</v>
      </c>
      <c r="L457" s="194">
        <v>10468531.17</v>
      </c>
      <c r="M457" s="194">
        <v>10468531.17</v>
      </c>
      <c r="N457" s="194">
        <v>0</v>
      </c>
      <c r="O457" s="194">
        <v>10468531.17</v>
      </c>
      <c r="P457" s="72">
        <v>100</v>
      </c>
    </row>
    <row r="458" spans="1:16" x14ac:dyDescent="0.25">
      <c r="A458" s="70" t="s">
        <v>282</v>
      </c>
      <c r="B458" s="71" t="s">
        <v>78</v>
      </c>
      <c r="C458" s="71" t="s">
        <v>910</v>
      </c>
      <c r="D458" s="71" t="s">
        <v>99</v>
      </c>
      <c r="E458" s="71" t="s">
        <v>111</v>
      </c>
      <c r="F458" s="71" t="s">
        <v>183</v>
      </c>
      <c r="G458" s="71" t="s">
        <v>312</v>
      </c>
      <c r="H458" s="71" t="s">
        <v>421</v>
      </c>
      <c r="I458" s="71" t="s">
        <v>283</v>
      </c>
      <c r="J458" s="194">
        <v>10468531.17</v>
      </c>
      <c r="K458" s="194">
        <v>0</v>
      </c>
      <c r="L458" s="194">
        <v>10468531.17</v>
      </c>
      <c r="M458" s="194">
        <v>10468531.17</v>
      </c>
      <c r="N458" s="194">
        <v>0</v>
      </c>
      <c r="O458" s="194">
        <v>10468531.17</v>
      </c>
      <c r="P458" s="72">
        <v>100</v>
      </c>
    </row>
    <row r="459" spans="1:16" ht="78.75" x14ac:dyDescent="0.25">
      <c r="A459" s="70" t="s">
        <v>857</v>
      </c>
      <c r="B459" s="71" t="s">
        <v>78</v>
      </c>
      <c r="C459" s="71" t="s">
        <v>910</v>
      </c>
      <c r="D459" s="71" t="s">
        <v>99</v>
      </c>
      <c r="E459" s="71" t="s">
        <v>111</v>
      </c>
      <c r="F459" s="71" t="s">
        <v>183</v>
      </c>
      <c r="G459" s="71" t="s">
        <v>312</v>
      </c>
      <c r="H459" s="71" t="s">
        <v>424</v>
      </c>
      <c r="I459" s="71"/>
      <c r="J459" s="194">
        <v>8304274.04</v>
      </c>
      <c r="K459" s="194">
        <v>8304274.04</v>
      </c>
      <c r="L459" s="194">
        <v>0</v>
      </c>
      <c r="M459" s="194">
        <v>8304274.04</v>
      </c>
      <c r="N459" s="194">
        <v>8304274.04</v>
      </c>
      <c r="O459" s="194">
        <v>0</v>
      </c>
      <c r="P459" s="72">
        <v>100</v>
      </c>
    </row>
    <row r="460" spans="1:16" ht="31.5" x14ac:dyDescent="0.25">
      <c r="A460" s="70" t="s">
        <v>279</v>
      </c>
      <c r="B460" s="71" t="s">
        <v>78</v>
      </c>
      <c r="C460" s="71" t="s">
        <v>910</v>
      </c>
      <c r="D460" s="71" t="s">
        <v>99</v>
      </c>
      <c r="E460" s="71" t="s">
        <v>111</v>
      </c>
      <c r="F460" s="71" t="s">
        <v>183</v>
      </c>
      <c r="G460" s="71" t="s">
        <v>312</v>
      </c>
      <c r="H460" s="71" t="s">
        <v>424</v>
      </c>
      <c r="I460" s="71" t="s">
        <v>829</v>
      </c>
      <c r="J460" s="194">
        <v>8304274.04</v>
      </c>
      <c r="K460" s="194">
        <v>8304274.04</v>
      </c>
      <c r="L460" s="194">
        <v>0</v>
      </c>
      <c r="M460" s="194">
        <v>8304274.04</v>
      </c>
      <c r="N460" s="194">
        <v>8304274.04</v>
      </c>
      <c r="O460" s="194">
        <v>0</v>
      </c>
      <c r="P460" s="72">
        <v>100</v>
      </c>
    </row>
    <row r="461" spans="1:16" x14ac:dyDescent="0.25">
      <c r="A461" s="70" t="s">
        <v>282</v>
      </c>
      <c r="B461" s="71" t="s">
        <v>78</v>
      </c>
      <c r="C461" s="71" t="s">
        <v>910</v>
      </c>
      <c r="D461" s="71" t="s">
        <v>99</v>
      </c>
      <c r="E461" s="71" t="s">
        <v>111</v>
      </c>
      <c r="F461" s="71" t="s">
        <v>183</v>
      </c>
      <c r="G461" s="71" t="s">
        <v>312</v>
      </c>
      <c r="H461" s="71" t="s">
        <v>424</v>
      </c>
      <c r="I461" s="71" t="s">
        <v>283</v>
      </c>
      <c r="J461" s="194">
        <v>8304274.04</v>
      </c>
      <c r="K461" s="194">
        <v>8304274.04</v>
      </c>
      <c r="L461" s="194">
        <v>0</v>
      </c>
      <c r="M461" s="194">
        <v>8304274.04</v>
      </c>
      <c r="N461" s="194">
        <v>8304274.04</v>
      </c>
      <c r="O461" s="194">
        <v>0</v>
      </c>
      <c r="P461" s="72">
        <v>100</v>
      </c>
    </row>
    <row r="462" spans="1:16" x14ac:dyDescent="0.25">
      <c r="A462" s="70" t="s">
        <v>314</v>
      </c>
      <c r="B462" s="71" t="s">
        <v>78</v>
      </c>
      <c r="C462" s="71" t="s">
        <v>910</v>
      </c>
      <c r="D462" s="71" t="s">
        <v>99</v>
      </c>
      <c r="E462" s="71" t="s">
        <v>111</v>
      </c>
      <c r="F462" s="71" t="s">
        <v>183</v>
      </c>
      <c r="G462" s="71" t="s">
        <v>315</v>
      </c>
      <c r="H462" s="71"/>
      <c r="I462" s="71"/>
      <c r="J462" s="194">
        <v>11200</v>
      </c>
      <c r="K462" s="194">
        <v>11200</v>
      </c>
      <c r="L462" s="194">
        <v>0</v>
      </c>
      <c r="M462" s="194">
        <v>11200</v>
      </c>
      <c r="N462" s="194">
        <v>11200</v>
      </c>
      <c r="O462" s="194">
        <v>0</v>
      </c>
      <c r="P462" s="72">
        <v>100</v>
      </c>
    </row>
    <row r="463" spans="1:16" ht="31.5" x14ac:dyDescent="0.25">
      <c r="A463" s="70" t="s">
        <v>316</v>
      </c>
      <c r="B463" s="71" t="s">
        <v>78</v>
      </c>
      <c r="C463" s="71" t="s">
        <v>910</v>
      </c>
      <c r="D463" s="71" t="s">
        <v>99</v>
      </c>
      <c r="E463" s="71" t="s">
        <v>111</v>
      </c>
      <c r="F463" s="71" t="s">
        <v>183</v>
      </c>
      <c r="G463" s="71" t="s">
        <v>315</v>
      </c>
      <c r="H463" s="71" t="s">
        <v>234</v>
      </c>
      <c r="I463" s="71"/>
      <c r="J463" s="194">
        <v>11200</v>
      </c>
      <c r="K463" s="194">
        <v>11200</v>
      </c>
      <c r="L463" s="194">
        <v>0</v>
      </c>
      <c r="M463" s="194">
        <v>11200</v>
      </c>
      <c r="N463" s="194">
        <v>11200</v>
      </c>
      <c r="O463" s="194">
        <v>0</v>
      </c>
      <c r="P463" s="72">
        <v>100</v>
      </c>
    </row>
    <row r="464" spans="1:16" ht="31.5" x14ac:dyDescent="0.25">
      <c r="A464" s="70" t="s">
        <v>279</v>
      </c>
      <c r="B464" s="71" t="s">
        <v>78</v>
      </c>
      <c r="C464" s="71" t="s">
        <v>910</v>
      </c>
      <c r="D464" s="71" t="s">
        <v>99</v>
      </c>
      <c r="E464" s="71" t="s">
        <v>111</v>
      </c>
      <c r="F464" s="71" t="s">
        <v>183</v>
      </c>
      <c r="G464" s="71" t="s">
        <v>315</v>
      </c>
      <c r="H464" s="71" t="s">
        <v>234</v>
      </c>
      <c r="I464" s="71" t="s">
        <v>829</v>
      </c>
      <c r="J464" s="194">
        <v>11200</v>
      </c>
      <c r="K464" s="194">
        <v>11200</v>
      </c>
      <c r="L464" s="194">
        <v>0</v>
      </c>
      <c r="M464" s="194">
        <v>11200</v>
      </c>
      <c r="N464" s="194">
        <v>11200</v>
      </c>
      <c r="O464" s="194">
        <v>0</v>
      </c>
      <c r="P464" s="72">
        <v>100</v>
      </c>
    </row>
    <row r="465" spans="1:16" x14ac:dyDescent="0.25">
      <c r="A465" s="70" t="s">
        <v>282</v>
      </c>
      <c r="B465" s="71" t="s">
        <v>78</v>
      </c>
      <c r="C465" s="71" t="s">
        <v>910</v>
      </c>
      <c r="D465" s="71" t="s">
        <v>99</v>
      </c>
      <c r="E465" s="71" t="s">
        <v>111</v>
      </c>
      <c r="F465" s="71" t="s">
        <v>183</v>
      </c>
      <c r="G465" s="71" t="s">
        <v>315</v>
      </c>
      <c r="H465" s="71" t="s">
        <v>234</v>
      </c>
      <c r="I465" s="71" t="s">
        <v>283</v>
      </c>
      <c r="J465" s="194">
        <v>11200</v>
      </c>
      <c r="K465" s="194">
        <v>11200</v>
      </c>
      <c r="L465" s="194">
        <v>0</v>
      </c>
      <c r="M465" s="194">
        <v>11200</v>
      </c>
      <c r="N465" s="194">
        <v>11200</v>
      </c>
      <c r="O465" s="194">
        <v>0</v>
      </c>
      <c r="P465" s="72">
        <v>100</v>
      </c>
    </row>
    <row r="466" spans="1:16" ht="47.25" x14ac:dyDescent="0.25">
      <c r="A466" s="70" t="s">
        <v>602</v>
      </c>
      <c r="B466" s="71" t="s">
        <v>78</v>
      </c>
      <c r="C466" s="71" t="s">
        <v>910</v>
      </c>
      <c r="D466" s="71" t="s">
        <v>99</v>
      </c>
      <c r="E466" s="71" t="s">
        <v>111</v>
      </c>
      <c r="F466" s="71" t="s">
        <v>183</v>
      </c>
      <c r="G466" s="71" t="s">
        <v>603</v>
      </c>
      <c r="H466" s="71"/>
      <c r="I466" s="71"/>
      <c r="J466" s="194">
        <v>45057</v>
      </c>
      <c r="K466" s="194">
        <v>45057</v>
      </c>
      <c r="L466" s="194">
        <v>0</v>
      </c>
      <c r="M466" s="194">
        <v>45057</v>
      </c>
      <c r="N466" s="194">
        <v>45057</v>
      </c>
      <c r="O466" s="194">
        <v>0</v>
      </c>
      <c r="P466" s="72">
        <v>100</v>
      </c>
    </row>
    <row r="467" spans="1:16" ht="31.5" x14ac:dyDescent="0.25">
      <c r="A467" s="70" t="s">
        <v>858</v>
      </c>
      <c r="B467" s="71" t="s">
        <v>78</v>
      </c>
      <c r="C467" s="71" t="s">
        <v>910</v>
      </c>
      <c r="D467" s="71" t="s">
        <v>99</v>
      </c>
      <c r="E467" s="71" t="s">
        <v>111</v>
      </c>
      <c r="F467" s="71" t="s">
        <v>183</v>
      </c>
      <c r="G467" s="71" t="s">
        <v>603</v>
      </c>
      <c r="H467" s="71" t="s">
        <v>310</v>
      </c>
      <c r="I467" s="71"/>
      <c r="J467" s="194">
        <v>45057</v>
      </c>
      <c r="K467" s="194">
        <v>45057</v>
      </c>
      <c r="L467" s="194">
        <v>0</v>
      </c>
      <c r="M467" s="194">
        <v>45057</v>
      </c>
      <c r="N467" s="194">
        <v>45057</v>
      </c>
      <c r="O467" s="194">
        <v>0</v>
      </c>
      <c r="P467" s="72">
        <v>100</v>
      </c>
    </row>
    <row r="468" spans="1:16" ht="31.5" x14ac:dyDescent="0.25">
      <c r="A468" s="70" t="s">
        <v>279</v>
      </c>
      <c r="B468" s="71" t="s">
        <v>78</v>
      </c>
      <c r="C468" s="71" t="s">
        <v>910</v>
      </c>
      <c r="D468" s="71" t="s">
        <v>99</v>
      </c>
      <c r="E468" s="71" t="s">
        <v>111</v>
      </c>
      <c r="F468" s="71" t="s">
        <v>183</v>
      </c>
      <c r="G468" s="71" t="s">
        <v>603</v>
      </c>
      <c r="H468" s="71" t="s">
        <v>310</v>
      </c>
      <c r="I468" s="71" t="s">
        <v>829</v>
      </c>
      <c r="J468" s="194">
        <v>45057</v>
      </c>
      <c r="K468" s="194">
        <v>45057</v>
      </c>
      <c r="L468" s="194">
        <v>0</v>
      </c>
      <c r="M468" s="194">
        <v>45057</v>
      </c>
      <c r="N468" s="194">
        <v>45057</v>
      </c>
      <c r="O468" s="194">
        <v>0</v>
      </c>
      <c r="P468" s="72">
        <v>100</v>
      </c>
    </row>
    <row r="469" spans="1:16" x14ac:dyDescent="0.25">
      <c r="A469" s="70" t="s">
        <v>282</v>
      </c>
      <c r="B469" s="71" t="s">
        <v>78</v>
      </c>
      <c r="C469" s="71" t="s">
        <v>910</v>
      </c>
      <c r="D469" s="71" t="s">
        <v>99</v>
      </c>
      <c r="E469" s="71" t="s">
        <v>111</v>
      </c>
      <c r="F469" s="71" t="s">
        <v>183</v>
      </c>
      <c r="G469" s="71" t="s">
        <v>603</v>
      </c>
      <c r="H469" s="71" t="s">
        <v>310</v>
      </c>
      <c r="I469" s="71" t="s">
        <v>283</v>
      </c>
      <c r="J469" s="194">
        <v>45057</v>
      </c>
      <c r="K469" s="194">
        <v>45057</v>
      </c>
      <c r="L469" s="194">
        <v>0</v>
      </c>
      <c r="M469" s="194">
        <v>45057</v>
      </c>
      <c r="N469" s="194">
        <v>45057</v>
      </c>
      <c r="O469" s="194">
        <v>0</v>
      </c>
      <c r="P469" s="72">
        <v>100</v>
      </c>
    </row>
    <row r="470" spans="1:16" x14ac:dyDescent="0.25">
      <c r="A470" s="70" t="s">
        <v>317</v>
      </c>
      <c r="B470" s="71" t="s">
        <v>78</v>
      </c>
      <c r="C470" s="71" t="s">
        <v>910</v>
      </c>
      <c r="D470" s="71" t="s">
        <v>99</v>
      </c>
      <c r="E470" s="71" t="s">
        <v>111</v>
      </c>
      <c r="F470" s="71" t="s">
        <v>183</v>
      </c>
      <c r="G470" s="71" t="s">
        <v>318</v>
      </c>
      <c r="H470" s="71"/>
      <c r="I470" s="71"/>
      <c r="J470" s="194">
        <v>4590770.91</v>
      </c>
      <c r="K470" s="194">
        <v>3130027.1</v>
      </c>
      <c r="L470" s="194">
        <v>1460743.81</v>
      </c>
      <c r="M470" s="194">
        <v>4590770.91</v>
      </c>
      <c r="N470" s="194">
        <v>3130027.1</v>
      </c>
      <c r="O470" s="194">
        <v>1460743.81</v>
      </c>
      <c r="P470" s="72">
        <v>100</v>
      </c>
    </row>
    <row r="471" spans="1:16" ht="31.5" x14ac:dyDescent="0.25">
      <c r="A471" s="70" t="s">
        <v>319</v>
      </c>
      <c r="B471" s="71" t="s">
        <v>78</v>
      </c>
      <c r="C471" s="71" t="s">
        <v>910</v>
      </c>
      <c r="D471" s="71" t="s">
        <v>99</v>
      </c>
      <c r="E471" s="71" t="s">
        <v>111</v>
      </c>
      <c r="F471" s="71" t="s">
        <v>183</v>
      </c>
      <c r="G471" s="71" t="s">
        <v>318</v>
      </c>
      <c r="H471" s="71" t="s">
        <v>236</v>
      </c>
      <c r="I471" s="71"/>
      <c r="J471" s="194">
        <v>2358506.8199999998</v>
      </c>
      <c r="K471" s="194">
        <v>2358506.8199999998</v>
      </c>
      <c r="L471" s="194">
        <v>0</v>
      </c>
      <c r="M471" s="194">
        <v>2358506.8199999998</v>
      </c>
      <c r="N471" s="194">
        <v>2358506.8199999998</v>
      </c>
      <c r="O471" s="194">
        <v>0</v>
      </c>
      <c r="P471" s="72">
        <v>100</v>
      </c>
    </row>
    <row r="472" spans="1:16" ht="31.5" x14ac:dyDescent="0.25">
      <c r="A472" s="70" t="s">
        <v>279</v>
      </c>
      <c r="B472" s="71" t="s">
        <v>78</v>
      </c>
      <c r="C472" s="71" t="s">
        <v>910</v>
      </c>
      <c r="D472" s="71" t="s">
        <v>99</v>
      </c>
      <c r="E472" s="71" t="s">
        <v>111</v>
      </c>
      <c r="F472" s="71" t="s">
        <v>183</v>
      </c>
      <c r="G472" s="71" t="s">
        <v>318</v>
      </c>
      <c r="H472" s="71" t="s">
        <v>236</v>
      </c>
      <c r="I472" s="71" t="s">
        <v>829</v>
      </c>
      <c r="J472" s="194">
        <v>2358506.8199999998</v>
      </c>
      <c r="K472" s="194">
        <v>2358506.8199999998</v>
      </c>
      <c r="L472" s="194">
        <v>0</v>
      </c>
      <c r="M472" s="194">
        <v>2358506.8199999998</v>
      </c>
      <c r="N472" s="194">
        <v>2358506.8199999998</v>
      </c>
      <c r="O472" s="194">
        <v>0</v>
      </c>
      <c r="P472" s="72">
        <v>100</v>
      </c>
    </row>
    <row r="473" spans="1:16" x14ac:dyDescent="0.25">
      <c r="A473" s="70" t="s">
        <v>282</v>
      </c>
      <c r="B473" s="71" t="s">
        <v>78</v>
      </c>
      <c r="C473" s="71" t="s">
        <v>910</v>
      </c>
      <c r="D473" s="71" t="s">
        <v>99</v>
      </c>
      <c r="E473" s="71" t="s">
        <v>111</v>
      </c>
      <c r="F473" s="71" t="s">
        <v>183</v>
      </c>
      <c r="G473" s="71" t="s">
        <v>318</v>
      </c>
      <c r="H473" s="71" t="s">
        <v>236</v>
      </c>
      <c r="I473" s="71" t="s">
        <v>283</v>
      </c>
      <c r="J473" s="194">
        <v>2358506.8199999998</v>
      </c>
      <c r="K473" s="194">
        <v>2358506.8199999998</v>
      </c>
      <c r="L473" s="194">
        <v>0</v>
      </c>
      <c r="M473" s="194">
        <v>2358506.8199999998</v>
      </c>
      <c r="N473" s="194">
        <v>2358506.8199999998</v>
      </c>
      <c r="O473" s="194">
        <v>0</v>
      </c>
      <c r="P473" s="72">
        <v>100</v>
      </c>
    </row>
    <row r="474" spans="1:16" ht="78.75" x14ac:dyDescent="0.25">
      <c r="A474" s="70" t="s">
        <v>859</v>
      </c>
      <c r="B474" s="71" t="s">
        <v>78</v>
      </c>
      <c r="C474" s="71" t="s">
        <v>910</v>
      </c>
      <c r="D474" s="71" t="s">
        <v>99</v>
      </c>
      <c r="E474" s="71" t="s">
        <v>111</v>
      </c>
      <c r="F474" s="71" t="s">
        <v>183</v>
      </c>
      <c r="G474" s="71" t="s">
        <v>318</v>
      </c>
      <c r="H474" s="71" t="s">
        <v>421</v>
      </c>
      <c r="I474" s="71"/>
      <c r="J474" s="194">
        <v>1460743.81</v>
      </c>
      <c r="K474" s="194">
        <v>0</v>
      </c>
      <c r="L474" s="194">
        <v>1460743.81</v>
      </c>
      <c r="M474" s="194">
        <v>1460743.81</v>
      </c>
      <c r="N474" s="194">
        <v>0</v>
      </c>
      <c r="O474" s="194">
        <v>1460743.81</v>
      </c>
      <c r="P474" s="72">
        <v>100</v>
      </c>
    </row>
    <row r="475" spans="1:16" ht="31.5" x14ac:dyDescent="0.25">
      <c r="A475" s="70" t="s">
        <v>279</v>
      </c>
      <c r="B475" s="71" t="s">
        <v>78</v>
      </c>
      <c r="C475" s="71" t="s">
        <v>910</v>
      </c>
      <c r="D475" s="71" t="s">
        <v>99</v>
      </c>
      <c r="E475" s="71" t="s">
        <v>111</v>
      </c>
      <c r="F475" s="71" t="s">
        <v>183</v>
      </c>
      <c r="G475" s="71" t="s">
        <v>318</v>
      </c>
      <c r="H475" s="71" t="s">
        <v>421</v>
      </c>
      <c r="I475" s="71" t="s">
        <v>829</v>
      </c>
      <c r="J475" s="194">
        <v>1460743.81</v>
      </c>
      <c r="K475" s="194">
        <v>0</v>
      </c>
      <c r="L475" s="194">
        <v>1460743.81</v>
      </c>
      <c r="M475" s="194">
        <v>1460743.81</v>
      </c>
      <c r="N475" s="194">
        <v>0</v>
      </c>
      <c r="O475" s="194">
        <v>1460743.81</v>
      </c>
      <c r="P475" s="72">
        <v>100</v>
      </c>
    </row>
    <row r="476" spans="1:16" x14ac:dyDescent="0.25">
      <c r="A476" s="70" t="s">
        <v>282</v>
      </c>
      <c r="B476" s="71" t="s">
        <v>78</v>
      </c>
      <c r="C476" s="71" t="s">
        <v>910</v>
      </c>
      <c r="D476" s="71" t="s">
        <v>99</v>
      </c>
      <c r="E476" s="71" t="s">
        <v>111</v>
      </c>
      <c r="F476" s="71" t="s">
        <v>183</v>
      </c>
      <c r="G476" s="71" t="s">
        <v>318</v>
      </c>
      <c r="H476" s="71" t="s">
        <v>421</v>
      </c>
      <c r="I476" s="71" t="s">
        <v>283</v>
      </c>
      <c r="J476" s="194">
        <v>1460743.81</v>
      </c>
      <c r="K476" s="194">
        <v>0</v>
      </c>
      <c r="L476" s="194">
        <v>1460743.81</v>
      </c>
      <c r="M476" s="194">
        <v>1460743.81</v>
      </c>
      <c r="N476" s="194">
        <v>0</v>
      </c>
      <c r="O476" s="194">
        <v>1460743.81</v>
      </c>
      <c r="P476" s="72">
        <v>100</v>
      </c>
    </row>
    <row r="477" spans="1:16" ht="78.75" x14ac:dyDescent="0.25">
      <c r="A477" s="70" t="s">
        <v>859</v>
      </c>
      <c r="B477" s="71" t="s">
        <v>78</v>
      </c>
      <c r="C477" s="71" t="s">
        <v>910</v>
      </c>
      <c r="D477" s="71" t="s">
        <v>99</v>
      </c>
      <c r="E477" s="71" t="s">
        <v>111</v>
      </c>
      <c r="F477" s="71" t="s">
        <v>183</v>
      </c>
      <c r="G477" s="71" t="s">
        <v>318</v>
      </c>
      <c r="H477" s="71" t="s">
        <v>424</v>
      </c>
      <c r="I477" s="71"/>
      <c r="J477" s="194">
        <v>771520.28</v>
      </c>
      <c r="K477" s="194">
        <v>771520.28</v>
      </c>
      <c r="L477" s="194">
        <v>0</v>
      </c>
      <c r="M477" s="194">
        <v>771520.28</v>
      </c>
      <c r="N477" s="194">
        <v>771520.28</v>
      </c>
      <c r="O477" s="194">
        <v>0</v>
      </c>
      <c r="P477" s="72">
        <v>100</v>
      </c>
    </row>
    <row r="478" spans="1:16" ht="31.5" x14ac:dyDescent="0.25">
      <c r="A478" s="70" t="s">
        <v>279</v>
      </c>
      <c r="B478" s="71" t="s">
        <v>78</v>
      </c>
      <c r="C478" s="71" t="s">
        <v>910</v>
      </c>
      <c r="D478" s="71" t="s">
        <v>99</v>
      </c>
      <c r="E478" s="71" t="s">
        <v>111</v>
      </c>
      <c r="F478" s="71" t="s">
        <v>183</v>
      </c>
      <c r="G478" s="71" t="s">
        <v>318</v>
      </c>
      <c r="H478" s="71" t="s">
        <v>424</v>
      </c>
      <c r="I478" s="71" t="s">
        <v>829</v>
      </c>
      <c r="J478" s="194">
        <v>771520.28</v>
      </c>
      <c r="K478" s="194">
        <v>771520.28</v>
      </c>
      <c r="L478" s="194">
        <v>0</v>
      </c>
      <c r="M478" s="194">
        <v>771520.28</v>
      </c>
      <c r="N478" s="194">
        <v>771520.28</v>
      </c>
      <c r="O478" s="194">
        <v>0</v>
      </c>
      <c r="P478" s="72">
        <v>100</v>
      </c>
    </row>
    <row r="479" spans="1:16" x14ac:dyDescent="0.25">
      <c r="A479" s="70" t="s">
        <v>282</v>
      </c>
      <c r="B479" s="71" t="s">
        <v>78</v>
      </c>
      <c r="C479" s="71" t="s">
        <v>910</v>
      </c>
      <c r="D479" s="71" t="s">
        <v>99</v>
      </c>
      <c r="E479" s="71" t="s">
        <v>111</v>
      </c>
      <c r="F479" s="71" t="s">
        <v>183</v>
      </c>
      <c r="G479" s="71" t="s">
        <v>318</v>
      </c>
      <c r="H479" s="71" t="s">
        <v>424</v>
      </c>
      <c r="I479" s="71" t="s">
        <v>283</v>
      </c>
      <c r="J479" s="194">
        <v>771520.28</v>
      </c>
      <c r="K479" s="194">
        <v>771520.28</v>
      </c>
      <c r="L479" s="194">
        <v>0</v>
      </c>
      <c r="M479" s="194">
        <v>771520.28</v>
      </c>
      <c r="N479" s="194">
        <v>771520.28</v>
      </c>
      <c r="O479" s="194">
        <v>0</v>
      </c>
      <c r="P479" s="72">
        <v>100</v>
      </c>
    </row>
    <row r="480" spans="1:16" x14ac:dyDescent="0.25">
      <c r="A480" s="70" t="s">
        <v>320</v>
      </c>
      <c r="B480" s="71" t="s">
        <v>78</v>
      </c>
      <c r="C480" s="71" t="s">
        <v>910</v>
      </c>
      <c r="D480" s="71" t="s">
        <v>99</v>
      </c>
      <c r="E480" s="71" t="s">
        <v>111</v>
      </c>
      <c r="F480" s="71" t="s">
        <v>183</v>
      </c>
      <c r="G480" s="71" t="s">
        <v>321</v>
      </c>
      <c r="H480" s="71"/>
      <c r="I480" s="71"/>
      <c r="J480" s="194">
        <v>250000</v>
      </c>
      <c r="K480" s="194">
        <v>250000</v>
      </c>
      <c r="L480" s="194">
        <v>0</v>
      </c>
      <c r="M480" s="194">
        <v>250000</v>
      </c>
      <c r="N480" s="194">
        <v>250000</v>
      </c>
      <c r="O480" s="194">
        <v>0</v>
      </c>
      <c r="P480" s="72">
        <v>100</v>
      </c>
    </row>
    <row r="481" spans="1:16" ht="31.5" x14ac:dyDescent="0.25">
      <c r="A481" s="70" t="s">
        <v>1091</v>
      </c>
      <c r="B481" s="71" t="s">
        <v>78</v>
      </c>
      <c r="C481" s="71" t="s">
        <v>910</v>
      </c>
      <c r="D481" s="71" t="s">
        <v>99</v>
      </c>
      <c r="E481" s="71" t="s">
        <v>111</v>
      </c>
      <c r="F481" s="71" t="s">
        <v>183</v>
      </c>
      <c r="G481" s="71" t="s">
        <v>321</v>
      </c>
      <c r="H481" s="71" t="s">
        <v>860</v>
      </c>
      <c r="I481" s="71"/>
      <c r="J481" s="194">
        <v>250000</v>
      </c>
      <c r="K481" s="194">
        <v>250000</v>
      </c>
      <c r="L481" s="194">
        <v>0</v>
      </c>
      <c r="M481" s="194">
        <v>250000</v>
      </c>
      <c r="N481" s="194">
        <v>250000</v>
      </c>
      <c r="O481" s="194">
        <v>0</v>
      </c>
      <c r="P481" s="72">
        <v>100</v>
      </c>
    </row>
    <row r="482" spans="1:16" ht="31.5" x14ac:dyDescent="0.25">
      <c r="A482" s="70" t="s">
        <v>279</v>
      </c>
      <c r="B482" s="71" t="s">
        <v>78</v>
      </c>
      <c r="C482" s="71" t="s">
        <v>910</v>
      </c>
      <c r="D482" s="71" t="s">
        <v>99</v>
      </c>
      <c r="E482" s="71" t="s">
        <v>111</v>
      </c>
      <c r="F482" s="71" t="s">
        <v>183</v>
      </c>
      <c r="G482" s="71" t="s">
        <v>321</v>
      </c>
      <c r="H482" s="71" t="s">
        <v>860</v>
      </c>
      <c r="I482" s="71" t="s">
        <v>829</v>
      </c>
      <c r="J482" s="194">
        <v>250000</v>
      </c>
      <c r="K482" s="194">
        <v>250000</v>
      </c>
      <c r="L482" s="194">
        <v>0</v>
      </c>
      <c r="M482" s="194">
        <v>250000</v>
      </c>
      <c r="N482" s="194">
        <v>250000</v>
      </c>
      <c r="O482" s="194">
        <v>0</v>
      </c>
      <c r="P482" s="72">
        <v>100</v>
      </c>
    </row>
    <row r="483" spans="1:16" x14ac:dyDescent="0.25">
      <c r="A483" s="70" t="s">
        <v>282</v>
      </c>
      <c r="B483" s="71" t="s">
        <v>78</v>
      </c>
      <c r="C483" s="71" t="s">
        <v>910</v>
      </c>
      <c r="D483" s="71" t="s">
        <v>99</v>
      </c>
      <c r="E483" s="71" t="s">
        <v>111</v>
      </c>
      <c r="F483" s="71" t="s">
        <v>183</v>
      </c>
      <c r="G483" s="71" t="s">
        <v>321</v>
      </c>
      <c r="H483" s="71" t="s">
        <v>860</v>
      </c>
      <c r="I483" s="71" t="s">
        <v>283</v>
      </c>
      <c r="J483" s="194">
        <v>250000</v>
      </c>
      <c r="K483" s="194">
        <v>250000</v>
      </c>
      <c r="L483" s="194">
        <v>0</v>
      </c>
      <c r="M483" s="194">
        <v>250000</v>
      </c>
      <c r="N483" s="194">
        <v>250000</v>
      </c>
      <c r="O483" s="194">
        <v>0</v>
      </c>
      <c r="P483" s="72">
        <v>100</v>
      </c>
    </row>
    <row r="484" spans="1:16" ht="63" x14ac:dyDescent="0.25">
      <c r="A484" s="70" t="s">
        <v>322</v>
      </c>
      <c r="B484" s="71" t="s">
        <v>78</v>
      </c>
      <c r="C484" s="71" t="s">
        <v>910</v>
      </c>
      <c r="D484" s="71" t="s">
        <v>99</v>
      </c>
      <c r="E484" s="71" t="s">
        <v>111</v>
      </c>
      <c r="F484" s="71" t="s">
        <v>183</v>
      </c>
      <c r="G484" s="71" t="s">
        <v>323</v>
      </c>
      <c r="H484" s="71"/>
      <c r="I484" s="71"/>
      <c r="J484" s="194">
        <v>130000</v>
      </c>
      <c r="K484" s="194">
        <v>30000</v>
      </c>
      <c r="L484" s="194">
        <v>100000</v>
      </c>
      <c r="M484" s="194">
        <v>130000</v>
      </c>
      <c r="N484" s="194">
        <v>30000</v>
      </c>
      <c r="O484" s="194">
        <v>100000</v>
      </c>
      <c r="P484" s="72">
        <v>100</v>
      </c>
    </row>
    <row r="485" spans="1:16" ht="31.5" x14ac:dyDescent="0.25">
      <c r="A485" s="70" t="s">
        <v>1092</v>
      </c>
      <c r="B485" s="71" t="s">
        <v>78</v>
      </c>
      <c r="C485" s="71" t="s">
        <v>910</v>
      </c>
      <c r="D485" s="71" t="s">
        <v>99</v>
      </c>
      <c r="E485" s="71" t="s">
        <v>111</v>
      </c>
      <c r="F485" s="71" t="s">
        <v>183</v>
      </c>
      <c r="G485" s="71" t="s">
        <v>323</v>
      </c>
      <c r="H485" s="71" t="s">
        <v>1093</v>
      </c>
      <c r="I485" s="71"/>
      <c r="J485" s="194">
        <v>10000</v>
      </c>
      <c r="K485" s="194">
        <v>10000</v>
      </c>
      <c r="L485" s="194">
        <v>0</v>
      </c>
      <c r="M485" s="194">
        <v>10000</v>
      </c>
      <c r="N485" s="194">
        <v>10000</v>
      </c>
      <c r="O485" s="194">
        <v>0</v>
      </c>
      <c r="P485" s="72">
        <v>100</v>
      </c>
    </row>
    <row r="486" spans="1:16" ht="31.5" x14ac:dyDescent="0.25">
      <c r="A486" s="70" t="s">
        <v>279</v>
      </c>
      <c r="B486" s="71" t="s">
        <v>78</v>
      </c>
      <c r="C486" s="71" t="s">
        <v>910</v>
      </c>
      <c r="D486" s="71" t="s">
        <v>99</v>
      </c>
      <c r="E486" s="71" t="s">
        <v>111</v>
      </c>
      <c r="F486" s="71" t="s">
        <v>183</v>
      </c>
      <c r="G486" s="71" t="s">
        <v>323</v>
      </c>
      <c r="H486" s="71" t="s">
        <v>1093</v>
      </c>
      <c r="I486" s="71" t="s">
        <v>829</v>
      </c>
      <c r="J486" s="194">
        <v>10000</v>
      </c>
      <c r="K486" s="194">
        <v>10000</v>
      </c>
      <c r="L486" s="194">
        <v>0</v>
      </c>
      <c r="M486" s="194">
        <v>10000</v>
      </c>
      <c r="N486" s="194">
        <v>10000</v>
      </c>
      <c r="O486" s="194">
        <v>0</v>
      </c>
      <c r="P486" s="72">
        <v>100</v>
      </c>
    </row>
    <row r="487" spans="1:16" x14ac:dyDescent="0.25">
      <c r="A487" s="70" t="s">
        <v>282</v>
      </c>
      <c r="B487" s="71" t="s">
        <v>78</v>
      </c>
      <c r="C487" s="71" t="s">
        <v>910</v>
      </c>
      <c r="D487" s="71" t="s">
        <v>99</v>
      </c>
      <c r="E487" s="71" t="s">
        <v>111</v>
      </c>
      <c r="F487" s="71" t="s">
        <v>183</v>
      </c>
      <c r="G487" s="71" t="s">
        <v>323</v>
      </c>
      <c r="H487" s="71" t="s">
        <v>1093</v>
      </c>
      <c r="I487" s="71" t="s">
        <v>283</v>
      </c>
      <c r="J487" s="194">
        <v>10000</v>
      </c>
      <c r="K487" s="194">
        <v>10000</v>
      </c>
      <c r="L487" s="194">
        <v>0</v>
      </c>
      <c r="M487" s="194">
        <v>10000</v>
      </c>
      <c r="N487" s="194">
        <v>10000</v>
      </c>
      <c r="O487" s="194">
        <v>0</v>
      </c>
      <c r="P487" s="72">
        <v>100</v>
      </c>
    </row>
    <row r="488" spans="1:16" ht="31.5" x14ac:dyDescent="0.25">
      <c r="A488" s="70" t="s">
        <v>324</v>
      </c>
      <c r="B488" s="71" t="s">
        <v>78</v>
      </c>
      <c r="C488" s="71" t="s">
        <v>910</v>
      </c>
      <c r="D488" s="71" t="s">
        <v>99</v>
      </c>
      <c r="E488" s="71" t="s">
        <v>111</v>
      </c>
      <c r="F488" s="71" t="s">
        <v>183</v>
      </c>
      <c r="G488" s="71" t="s">
        <v>323</v>
      </c>
      <c r="H488" s="71" t="s">
        <v>234</v>
      </c>
      <c r="I488" s="71"/>
      <c r="J488" s="194">
        <v>20000</v>
      </c>
      <c r="K488" s="194">
        <v>20000</v>
      </c>
      <c r="L488" s="194">
        <v>0</v>
      </c>
      <c r="M488" s="194">
        <v>20000</v>
      </c>
      <c r="N488" s="194">
        <v>20000</v>
      </c>
      <c r="O488" s="194">
        <v>0</v>
      </c>
      <c r="P488" s="72">
        <v>100</v>
      </c>
    </row>
    <row r="489" spans="1:16" ht="31.5" x14ac:dyDescent="0.25">
      <c r="A489" s="70" t="s">
        <v>279</v>
      </c>
      <c r="B489" s="71" t="s">
        <v>78</v>
      </c>
      <c r="C489" s="71" t="s">
        <v>910</v>
      </c>
      <c r="D489" s="71" t="s">
        <v>99</v>
      </c>
      <c r="E489" s="71" t="s">
        <v>111</v>
      </c>
      <c r="F489" s="71" t="s">
        <v>183</v>
      </c>
      <c r="G489" s="71" t="s">
        <v>323</v>
      </c>
      <c r="H489" s="71" t="s">
        <v>234</v>
      </c>
      <c r="I489" s="71" t="s">
        <v>829</v>
      </c>
      <c r="J489" s="194">
        <v>20000</v>
      </c>
      <c r="K489" s="194">
        <v>20000</v>
      </c>
      <c r="L489" s="194">
        <v>0</v>
      </c>
      <c r="M489" s="194">
        <v>20000</v>
      </c>
      <c r="N489" s="194">
        <v>20000</v>
      </c>
      <c r="O489" s="194">
        <v>0</v>
      </c>
      <c r="P489" s="72">
        <v>100</v>
      </c>
    </row>
    <row r="490" spans="1:16" x14ac:dyDescent="0.25">
      <c r="A490" s="70" t="s">
        <v>282</v>
      </c>
      <c r="B490" s="71" t="s">
        <v>78</v>
      </c>
      <c r="C490" s="71" t="s">
        <v>910</v>
      </c>
      <c r="D490" s="71" t="s">
        <v>99</v>
      </c>
      <c r="E490" s="71" t="s">
        <v>111</v>
      </c>
      <c r="F490" s="71" t="s">
        <v>183</v>
      </c>
      <c r="G490" s="71" t="s">
        <v>323</v>
      </c>
      <c r="H490" s="71" t="s">
        <v>234</v>
      </c>
      <c r="I490" s="71" t="s">
        <v>283</v>
      </c>
      <c r="J490" s="194">
        <v>20000</v>
      </c>
      <c r="K490" s="194">
        <v>20000</v>
      </c>
      <c r="L490" s="194">
        <v>0</v>
      </c>
      <c r="M490" s="194">
        <v>20000</v>
      </c>
      <c r="N490" s="194">
        <v>20000</v>
      </c>
      <c r="O490" s="194">
        <v>0</v>
      </c>
      <c r="P490" s="72">
        <v>100</v>
      </c>
    </row>
    <row r="491" spans="1:16" ht="31.5" x14ac:dyDescent="0.25">
      <c r="A491" s="70" t="s">
        <v>941</v>
      </c>
      <c r="B491" s="71" t="s">
        <v>78</v>
      </c>
      <c r="C491" s="71" t="s">
        <v>910</v>
      </c>
      <c r="D491" s="71" t="s">
        <v>99</v>
      </c>
      <c r="E491" s="71" t="s">
        <v>111</v>
      </c>
      <c r="F491" s="71" t="s">
        <v>183</v>
      </c>
      <c r="G491" s="71" t="s">
        <v>323</v>
      </c>
      <c r="H491" s="71" t="s">
        <v>860</v>
      </c>
      <c r="I491" s="71"/>
      <c r="J491" s="194">
        <v>100000</v>
      </c>
      <c r="K491" s="194">
        <v>0</v>
      </c>
      <c r="L491" s="194">
        <v>100000</v>
      </c>
      <c r="M491" s="194">
        <v>100000</v>
      </c>
      <c r="N491" s="194">
        <v>0</v>
      </c>
      <c r="O491" s="194">
        <v>100000</v>
      </c>
      <c r="P491" s="72">
        <v>100</v>
      </c>
    </row>
    <row r="492" spans="1:16" ht="31.5" x14ac:dyDescent="0.25">
      <c r="A492" s="70" t="s">
        <v>279</v>
      </c>
      <c r="B492" s="71" t="s">
        <v>78</v>
      </c>
      <c r="C492" s="71" t="s">
        <v>910</v>
      </c>
      <c r="D492" s="71" t="s">
        <v>99</v>
      </c>
      <c r="E492" s="71" t="s">
        <v>111</v>
      </c>
      <c r="F492" s="71" t="s">
        <v>183</v>
      </c>
      <c r="G492" s="71" t="s">
        <v>323</v>
      </c>
      <c r="H492" s="71" t="s">
        <v>860</v>
      </c>
      <c r="I492" s="71" t="s">
        <v>829</v>
      </c>
      <c r="J492" s="194">
        <v>100000</v>
      </c>
      <c r="K492" s="194">
        <v>0</v>
      </c>
      <c r="L492" s="194">
        <v>100000</v>
      </c>
      <c r="M492" s="194">
        <v>100000</v>
      </c>
      <c r="N492" s="194">
        <v>0</v>
      </c>
      <c r="O492" s="194">
        <v>100000</v>
      </c>
      <c r="P492" s="72">
        <v>100</v>
      </c>
    </row>
    <row r="493" spans="1:16" x14ac:dyDescent="0.25">
      <c r="A493" s="70" t="s">
        <v>282</v>
      </c>
      <c r="B493" s="71" t="s">
        <v>78</v>
      </c>
      <c r="C493" s="71" t="s">
        <v>910</v>
      </c>
      <c r="D493" s="71" t="s">
        <v>99</v>
      </c>
      <c r="E493" s="71" t="s">
        <v>111</v>
      </c>
      <c r="F493" s="71" t="s">
        <v>183</v>
      </c>
      <c r="G493" s="71" t="s">
        <v>323</v>
      </c>
      <c r="H493" s="71" t="s">
        <v>860</v>
      </c>
      <c r="I493" s="71" t="s">
        <v>283</v>
      </c>
      <c r="J493" s="194">
        <v>100000</v>
      </c>
      <c r="K493" s="194">
        <v>0</v>
      </c>
      <c r="L493" s="194">
        <v>100000</v>
      </c>
      <c r="M493" s="194">
        <v>100000</v>
      </c>
      <c r="N493" s="194">
        <v>0</v>
      </c>
      <c r="O493" s="194">
        <v>100000</v>
      </c>
      <c r="P493" s="72">
        <v>100</v>
      </c>
    </row>
    <row r="494" spans="1:16" ht="31.5" x14ac:dyDescent="0.25">
      <c r="A494" s="70" t="s">
        <v>861</v>
      </c>
      <c r="B494" s="71" t="s">
        <v>78</v>
      </c>
      <c r="C494" s="71" t="s">
        <v>910</v>
      </c>
      <c r="D494" s="71" t="s">
        <v>99</v>
      </c>
      <c r="E494" s="71" t="s">
        <v>111</v>
      </c>
      <c r="F494" s="71" t="s">
        <v>183</v>
      </c>
      <c r="G494" s="71" t="s">
        <v>325</v>
      </c>
      <c r="H494" s="71"/>
      <c r="I494" s="71"/>
      <c r="J494" s="194">
        <v>20250605.609999999</v>
      </c>
      <c r="K494" s="194">
        <v>11893080.59</v>
      </c>
      <c r="L494" s="194">
        <v>8357525.0199999996</v>
      </c>
      <c r="M494" s="194">
        <v>20250605.609999999</v>
      </c>
      <c r="N494" s="194">
        <v>11893080.59</v>
      </c>
      <c r="O494" s="194">
        <v>8357525.0199999996</v>
      </c>
      <c r="P494" s="72">
        <v>100</v>
      </c>
    </row>
    <row r="495" spans="1:16" ht="31.5" x14ac:dyDescent="0.25">
      <c r="A495" s="70" t="s">
        <v>326</v>
      </c>
      <c r="B495" s="71" t="s">
        <v>78</v>
      </c>
      <c r="C495" s="71" t="s">
        <v>910</v>
      </c>
      <c r="D495" s="71" t="s">
        <v>99</v>
      </c>
      <c r="E495" s="71" t="s">
        <v>111</v>
      </c>
      <c r="F495" s="71" t="s">
        <v>183</v>
      </c>
      <c r="G495" s="71" t="s">
        <v>325</v>
      </c>
      <c r="H495" s="71" t="s">
        <v>236</v>
      </c>
      <c r="I495" s="71"/>
      <c r="J495" s="194">
        <v>3698920.07</v>
      </c>
      <c r="K495" s="194">
        <v>3698920.07</v>
      </c>
      <c r="L495" s="194">
        <v>0</v>
      </c>
      <c r="M495" s="194">
        <v>3698920.07</v>
      </c>
      <c r="N495" s="194">
        <v>3698920.07</v>
      </c>
      <c r="O495" s="194">
        <v>0</v>
      </c>
      <c r="P495" s="72">
        <v>100</v>
      </c>
    </row>
    <row r="496" spans="1:16" ht="31.5" x14ac:dyDescent="0.25">
      <c r="A496" s="70" t="s">
        <v>279</v>
      </c>
      <c r="B496" s="71" t="s">
        <v>78</v>
      </c>
      <c r="C496" s="71" t="s">
        <v>910</v>
      </c>
      <c r="D496" s="71" t="s">
        <v>99</v>
      </c>
      <c r="E496" s="71" t="s">
        <v>111</v>
      </c>
      <c r="F496" s="71" t="s">
        <v>183</v>
      </c>
      <c r="G496" s="71" t="s">
        <v>325</v>
      </c>
      <c r="H496" s="71" t="s">
        <v>236</v>
      </c>
      <c r="I496" s="71" t="s">
        <v>829</v>
      </c>
      <c r="J496" s="194">
        <v>3698920.07</v>
      </c>
      <c r="K496" s="194">
        <v>3698920.07</v>
      </c>
      <c r="L496" s="194">
        <v>0</v>
      </c>
      <c r="M496" s="194">
        <v>3698920.07</v>
      </c>
      <c r="N496" s="194">
        <v>3698920.07</v>
      </c>
      <c r="O496" s="194">
        <v>0</v>
      </c>
      <c r="P496" s="72">
        <v>100</v>
      </c>
    </row>
    <row r="497" spans="1:16" x14ac:dyDescent="0.25">
      <c r="A497" s="70" t="s">
        <v>282</v>
      </c>
      <c r="B497" s="71" t="s">
        <v>78</v>
      </c>
      <c r="C497" s="71" t="s">
        <v>910</v>
      </c>
      <c r="D497" s="71" t="s">
        <v>99</v>
      </c>
      <c r="E497" s="71" t="s">
        <v>111</v>
      </c>
      <c r="F497" s="71" t="s">
        <v>183</v>
      </c>
      <c r="G497" s="71" t="s">
        <v>325</v>
      </c>
      <c r="H497" s="71" t="s">
        <v>236</v>
      </c>
      <c r="I497" s="71" t="s">
        <v>283</v>
      </c>
      <c r="J497" s="194">
        <v>3698920.07</v>
      </c>
      <c r="K497" s="194">
        <v>3698920.07</v>
      </c>
      <c r="L497" s="194">
        <v>0</v>
      </c>
      <c r="M497" s="194">
        <v>3698920.07</v>
      </c>
      <c r="N497" s="194">
        <v>3698920.07</v>
      </c>
      <c r="O497" s="194">
        <v>0</v>
      </c>
      <c r="P497" s="72">
        <v>100</v>
      </c>
    </row>
    <row r="498" spans="1:16" ht="31.5" x14ac:dyDescent="0.25">
      <c r="A498" s="70" t="s">
        <v>604</v>
      </c>
      <c r="B498" s="71" t="s">
        <v>78</v>
      </c>
      <c r="C498" s="71" t="s">
        <v>910</v>
      </c>
      <c r="D498" s="71" t="s">
        <v>99</v>
      </c>
      <c r="E498" s="71" t="s">
        <v>111</v>
      </c>
      <c r="F498" s="71" t="s">
        <v>183</v>
      </c>
      <c r="G498" s="71" t="s">
        <v>325</v>
      </c>
      <c r="H498" s="71" t="s">
        <v>363</v>
      </c>
      <c r="I498" s="71"/>
      <c r="J498" s="194">
        <v>3820536.72</v>
      </c>
      <c r="K498" s="194">
        <v>3820536.72</v>
      </c>
      <c r="L498" s="194">
        <v>0</v>
      </c>
      <c r="M498" s="194">
        <v>3820536.72</v>
      </c>
      <c r="N498" s="194">
        <v>3820536.72</v>
      </c>
      <c r="O498" s="194">
        <v>0</v>
      </c>
      <c r="P498" s="72">
        <v>100</v>
      </c>
    </row>
    <row r="499" spans="1:16" x14ac:dyDescent="0.25">
      <c r="A499" s="70" t="s">
        <v>257</v>
      </c>
      <c r="B499" s="71" t="s">
        <v>78</v>
      </c>
      <c r="C499" s="71" t="s">
        <v>910</v>
      </c>
      <c r="D499" s="71" t="s">
        <v>99</v>
      </c>
      <c r="E499" s="71" t="s">
        <v>111</v>
      </c>
      <c r="F499" s="71" t="s">
        <v>183</v>
      </c>
      <c r="G499" s="71" t="s">
        <v>325</v>
      </c>
      <c r="H499" s="71" t="s">
        <v>363</v>
      </c>
      <c r="I499" s="71" t="s">
        <v>840</v>
      </c>
      <c r="J499" s="194">
        <v>3820536.72</v>
      </c>
      <c r="K499" s="194">
        <v>3820536.72</v>
      </c>
      <c r="L499" s="194">
        <v>0</v>
      </c>
      <c r="M499" s="194">
        <v>3820536.72</v>
      </c>
      <c r="N499" s="194">
        <v>3820536.72</v>
      </c>
      <c r="O499" s="194">
        <v>0</v>
      </c>
      <c r="P499" s="72">
        <v>100</v>
      </c>
    </row>
    <row r="500" spans="1:16" x14ac:dyDescent="0.25">
      <c r="A500" s="70" t="s">
        <v>54</v>
      </c>
      <c r="B500" s="71" t="s">
        <v>78</v>
      </c>
      <c r="C500" s="71" t="s">
        <v>910</v>
      </c>
      <c r="D500" s="71" t="s">
        <v>99</v>
      </c>
      <c r="E500" s="71" t="s">
        <v>111</v>
      </c>
      <c r="F500" s="71" t="s">
        <v>183</v>
      </c>
      <c r="G500" s="71" t="s">
        <v>325</v>
      </c>
      <c r="H500" s="71" t="s">
        <v>363</v>
      </c>
      <c r="I500" s="71" t="s">
        <v>258</v>
      </c>
      <c r="J500" s="194">
        <v>3820536.72</v>
      </c>
      <c r="K500" s="194">
        <v>3820536.72</v>
      </c>
      <c r="L500" s="194">
        <v>0</v>
      </c>
      <c r="M500" s="194">
        <v>3820536.72</v>
      </c>
      <c r="N500" s="194">
        <v>3820536.72</v>
      </c>
      <c r="O500" s="194">
        <v>0</v>
      </c>
      <c r="P500" s="72">
        <v>100</v>
      </c>
    </row>
    <row r="501" spans="1:16" ht="63" x14ac:dyDescent="0.25">
      <c r="A501" s="70" t="s">
        <v>862</v>
      </c>
      <c r="B501" s="71" t="s">
        <v>78</v>
      </c>
      <c r="C501" s="71" t="s">
        <v>910</v>
      </c>
      <c r="D501" s="71" t="s">
        <v>99</v>
      </c>
      <c r="E501" s="71" t="s">
        <v>111</v>
      </c>
      <c r="F501" s="71" t="s">
        <v>183</v>
      </c>
      <c r="G501" s="71" t="s">
        <v>325</v>
      </c>
      <c r="H501" s="71" t="s">
        <v>421</v>
      </c>
      <c r="I501" s="71"/>
      <c r="J501" s="194">
        <v>8357525.0199999996</v>
      </c>
      <c r="K501" s="194">
        <v>0</v>
      </c>
      <c r="L501" s="194">
        <v>8357525.0199999996</v>
      </c>
      <c r="M501" s="194">
        <v>8357525.0199999996</v>
      </c>
      <c r="N501" s="194">
        <v>0</v>
      </c>
      <c r="O501" s="194">
        <v>8357525.0199999996</v>
      </c>
      <c r="P501" s="72">
        <v>100</v>
      </c>
    </row>
    <row r="502" spans="1:16" ht="31.5" x14ac:dyDescent="0.25">
      <c r="A502" s="70" t="s">
        <v>279</v>
      </c>
      <c r="B502" s="71" t="s">
        <v>78</v>
      </c>
      <c r="C502" s="71" t="s">
        <v>910</v>
      </c>
      <c r="D502" s="71" t="s">
        <v>99</v>
      </c>
      <c r="E502" s="71" t="s">
        <v>111</v>
      </c>
      <c r="F502" s="71" t="s">
        <v>183</v>
      </c>
      <c r="G502" s="71" t="s">
        <v>325</v>
      </c>
      <c r="H502" s="71" t="s">
        <v>421</v>
      </c>
      <c r="I502" s="71" t="s">
        <v>829</v>
      </c>
      <c r="J502" s="194">
        <v>8357525.0199999996</v>
      </c>
      <c r="K502" s="194">
        <v>0</v>
      </c>
      <c r="L502" s="194">
        <v>8357525.0199999996</v>
      </c>
      <c r="M502" s="194">
        <v>8357525.0199999996</v>
      </c>
      <c r="N502" s="194">
        <v>0</v>
      </c>
      <c r="O502" s="194">
        <v>8357525.0199999996</v>
      </c>
      <c r="P502" s="72">
        <v>100</v>
      </c>
    </row>
    <row r="503" spans="1:16" x14ac:dyDescent="0.25">
      <c r="A503" s="70" t="s">
        <v>282</v>
      </c>
      <c r="B503" s="71" t="s">
        <v>78</v>
      </c>
      <c r="C503" s="71" t="s">
        <v>910</v>
      </c>
      <c r="D503" s="71" t="s">
        <v>99</v>
      </c>
      <c r="E503" s="71" t="s">
        <v>111</v>
      </c>
      <c r="F503" s="71" t="s">
        <v>183</v>
      </c>
      <c r="G503" s="71" t="s">
        <v>325</v>
      </c>
      <c r="H503" s="71" t="s">
        <v>421</v>
      </c>
      <c r="I503" s="71" t="s">
        <v>283</v>
      </c>
      <c r="J503" s="194">
        <v>8357525.0199999996</v>
      </c>
      <c r="K503" s="194">
        <v>0</v>
      </c>
      <c r="L503" s="194">
        <v>8357525.0199999996</v>
      </c>
      <c r="M503" s="194">
        <v>8357525.0199999996</v>
      </c>
      <c r="N503" s="194">
        <v>0</v>
      </c>
      <c r="O503" s="194">
        <v>8357525.0199999996</v>
      </c>
      <c r="P503" s="72">
        <v>100</v>
      </c>
    </row>
    <row r="504" spans="1:16" ht="63" x14ac:dyDescent="0.25">
      <c r="A504" s="70" t="s">
        <v>862</v>
      </c>
      <c r="B504" s="71" t="s">
        <v>78</v>
      </c>
      <c r="C504" s="71" t="s">
        <v>910</v>
      </c>
      <c r="D504" s="71" t="s">
        <v>99</v>
      </c>
      <c r="E504" s="71" t="s">
        <v>111</v>
      </c>
      <c r="F504" s="71" t="s">
        <v>183</v>
      </c>
      <c r="G504" s="71" t="s">
        <v>325</v>
      </c>
      <c r="H504" s="71" t="s">
        <v>424</v>
      </c>
      <c r="I504" s="71"/>
      <c r="J504" s="194">
        <v>4373623.8</v>
      </c>
      <c r="K504" s="194">
        <v>4373623.8</v>
      </c>
      <c r="L504" s="194">
        <v>0</v>
      </c>
      <c r="M504" s="194">
        <v>4373623.8</v>
      </c>
      <c r="N504" s="194">
        <v>4373623.8</v>
      </c>
      <c r="O504" s="194">
        <v>0</v>
      </c>
      <c r="P504" s="72">
        <v>100</v>
      </c>
    </row>
    <row r="505" spans="1:16" ht="31.5" x14ac:dyDescent="0.25">
      <c r="A505" s="70" t="s">
        <v>279</v>
      </c>
      <c r="B505" s="71" t="s">
        <v>78</v>
      </c>
      <c r="C505" s="71" t="s">
        <v>910</v>
      </c>
      <c r="D505" s="71" t="s">
        <v>99</v>
      </c>
      <c r="E505" s="71" t="s">
        <v>111</v>
      </c>
      <c r="F505" s="71" t="s">
        <v>183</v>
      </c>
      <c r="G505" s="71" t="s">
        <v>325</v>
      </c>
      <c r="H505" s="71" t="s">
        <v>424</v>
      </c>
      <c r="I505" s="71" t="s">
        <v>829</v>
      </c>
      <c r="J505" s="194">
        <v>4373623.8</v>
      </c>
      <c r="K505" s="194">
        <v>4373623.8</v>
      </c>
      <c r="L505" s="194">
        <v>0</v>
      </c>
      <c r="M505" s="194">
        <v>4373623.8</v>
      </c>
      <c r="N505" s="194">
        <v>4373623.8</v>
      </c>
      <c r="O505" s="194">
        <v>0</v>
      </c>
      <c r="P505" s="72">
        <v>100</v>
      </c>
    </row>
    <row r="506" spans="1:16" x14ac:dyDescent="0.25">
      <c r="A506" s="70" t="s">
        <v>282</v>
      </c>
      <c r="B506" s="71" t="s">
        <v>78</v>
      </c>
      <c r="C506" s="71" t="s">
        <v>910</v>
      </c>
      <c r="D506" s="71" t="s">
        <v>99</v>
      </c>
      <c r="E506" s="71" t="s">
        <v>111</v>
      </c>
      <c r="F506" s="71" t="s">
        <v>183</v>
      </c>
      <c r="G506" s="71" t="s">
        <v>325</v>
      </c>
      <c r="H506" s="71" t="s">
        <v>424</v>
      </c>
      <c r="I506" s="71" t="s">
        <v>283</v>
      </c>
      <c r="J506" s="194">
        <v>4373623.8</v>
      </c>
      <c r="K506" s="194">
        <v>4373623.8</v>
      </c>
      <c r="L506" s="194">
        <v>0</v>
      </c>
      <c r="M506" s="194">
        <v>4373623.8</v>
      </c>
      <c r="N506" s="194">
        <v>4373623.8</v>
      </c>
      <c r="O506" s="194">
        <v>0</v>
      </c>
      <c r="P506" s="72">
        <v>100</v>
      </c>
    </row>
    <row r="507" spans="1:16" x14ac:dyDescent="0.25">
      <c r="A507" s="70" t="s">
        <v>215</v>
      </c>
      <c r="B507" s="71" t="s">
        <v>78</v>
      </c>
      <c r="C507" s="71" t="s">
        <v>910</v>
      </c>
      <c r="D507" s="71" t="s">
        <v>417</v>
      </c>
      <c r="E507" s="71"/>
      <c r="F507" s="71"/>
      <c r="G507" s="71"/>
      <c r="H507" s="71"/>
      <c r="I507" s="71"/>
      <c r="J507" s="194">
        <v>21613584.420000002</v>
      </c>
      <c r="K507" s="194">
        <v>16105992.42</v>
      </c>
      <c r="L507" s="194">
        <v>5507592</v>
      </c>
      <c r="M507" s="194">
        <v>21613584.420000002</v>
      </c>
      <c r="N507" s="194">
        <v>16105992.42</v>
      </c>
      <c r="O507" s="194">
        <v>5507592</v>
      </c>
      <c r="P507" s="72">
        <v>100</v>
      </c>
    </row>
    <row r="508" spans="1:16" ht="47.25" x14ac:dyDescent="0.25">
      <c r="A508" s="70" t="s">
        <v>921</v>
      </c>
      <c r="B508" s="71" t="s">
        <v>78</v>
      </c>
      <c r="C508" s="71" t="s">
        <v>910</v>
      </c>
      <c r="D508" s="71" t="s">
        <v>417</v>
      </c>
      <c r="E508" s="71" t="s">
        <v>99</v>
      </c>
      <c r="F508" s="71"/>
      <c r="G508" s="71"/>
      <c r="H508" s="71"/>
      <c r="I508" s="71"/>
      <c r="J508" s="194">
        <v>3191664.63</v>
      </c>
      <c r="K508" s="194">
        <v>3191664.63</v>
      </c>
      <c r="L508" s="194">
        <v>0</v>
      </c>
      <c r="M508" s="194">
        <v>3191664.63</v>
      </c>
      <c r="N508" s="194">
        <v>3191664.63</v>
      </c>
      <c r="O508" s="194">
        <v>0</v>
      </c>
      <c r="P508" s="72">
        <v>100</v>
      </c>
    </row>
    <row r="509" spans="1:16" ht="31.5" x14ac:dyDescent="0.25">
      <c r="A509" s="70" t="s">
        <v>222</v>
      </c>
      <c r="B509" s="71" t="s">
        <v>78</v>
      </c>
      <c r="C509" s="71" t="s">
        <v>910</v>
      </c>
      <c r="D509" s="71" t="s">
        <v>417</v>
      </c>
      <c r="E509" s="71" t="s">
        <v>99</v>
      </c>
      <c r="F509" s="71" t="s">
        <v>188</v>
      </c>
      <c r="G509" s="71"/>
      <c r="H509" s="71"/>
      <c r="I509" s="71"/>
      <c r="J509" s="194">
        <v>3191664.63</v>
      </c>
      <c r="K509" s="194">
        <v>3191664.63</v>
      </c>
      <c r="L509" s="194">
        <v>0</v>
      </c>
      <c r="M509" s="194">
        <v>3191664.63</v>
      </c>
      <c r="N509" s="194">
        <v>3191664.63</v>
      </c>
      <c r="O509" s="194">
        <v>0</v>
      </c>
      <c r="P509" s="72">
        <v>100</v>
      </c>
    </row>
    <row r="510" spans="1:16" x14ac:dyDescent="0.25">
      <c r="A510" s="70" t="s">
        <v>223</v>
      </c>
      <c r="B510" s="71" t="s">
        <v>78</v>
      </c>
      <c r="C510" s="71" t="s">
        <v>910</v>
      </c>
      <c r="D510" s="71" t="s">
        <v>417</v>
      </c>
      <c r="E510" s="71" t="s">
        <v>99</v>
      </c>
      <c r="F510" s="71" t="s">
        <v>188</v>
      </c>
      <c r="G510" s="71" t="s">
        <v>224</v>
      </c>
      <c r="H510" s="71"/>
      <c r="I510" s="71"/>
      <c r="J510" s="194">
        <v>3191664.63</v>
      </c>
      <c r="K510" s="194">
        <v>3191664.63</v>
      </c>
      <c r="L510" s="194">
        <v>0</v>
      </c>
      <c r="M510" s="194">
        <v>3191664.63</v>
      </c>
      <c r="N510" s="194">
        <v>3191664.63</v>
      </c>
      <c r="O510" s="194">
        <v>0</v>
      </c>
      <c r="P510" s="72">
        <v>100</v>
      </c>
    </row>
    <row r="511" spans="1:16" ht="47.25" x14ac:dyDescent="0.25">
      <c r="A511" s="70" t="s">
        <v>825</v>
      </c>
      <c r="B511" s="71" t="s">
        <v>78</v>
      </c>
      <c r="C511" s="71" t="s">
        <v>910</v>
      </c>
      <c r="D511" s="71" t="s">
        <v>417</v>
      </c>
      <c r="E511" s="71" t="s">
        <v>99</v>
      </c>
      <c r="F511" s="71" t="s">
        <v>188</v>
      </c>
      <c r="G511" s="71" t="s">
        <v>224</v>
      </c>
      <c r="H511" s="71" t="s">
        <v>225</v>
      </c>
      <c r="I511" s="71"/>
      <c r="J511" s="194">
        <v>3191664.63</v>
      </c>
      <c r="K511" s="194">
        <v>3191664.63</v>
      </c>
      <c r="L511" s="194">
        <v>0</v>
      </c>
      <c r="M511" s="194">
        <v>3191664.63</v>
      </c>
      <c r="N511" s="194">
        <v>3191664.63</v>
      </c>
      <c r="O511" s="194">
        <v>0</v>
      </c>
      <c r="P511" s="72">
        <v>100</v>
      </c>
    </row>
    <row r="512" spans="1:16" ht="78.75" x14ac:dyDescent="0.25">
      <c r="A512" s="70" t="s">
        <v>226</v>
      </c>
      <c r="B512" s="71" t="s">
        <v>78</v>
      </c>
      <c r="C512" s="71" t="s">
        <v>910</v>
      </c>
      <c r="D512" s="71" t="s">
        <v>417</v>
      </c>
      <c r="E512" s="71" t="s">
        <v>99</v>
      </c>
      <c r="F512" s="71" t="s">
        <v>188</v>
      </c>
      <c r="G512" s="71" t="s">
        <v>224</v>
      </c>
      <c r="H512" s="71" t="s">
        <v>225</v>
      </c>
      <c r="I512" s="71" t="s">
        <v>134</v>
      </c>
      <c r="J512" s="194">
        <v>3045470.63</v>
      </c>
      <c r="K512" s="194">
        <v>3045470.63</v>
      </c>
      <c r="L512" s="194">
        <v>0</v>
      </c>
      <c r="M512" s="194">
        <v>3045470.63</v>
      </c>
      <c r="N512" s="194">
        <v>3045470.63</v>
      </c>
      <c r="O512" s="194">
        <v>0</v>
      </c>
      <c r="P512" s="72">
        <v>100</v>
      </c>
    </row>
    <row r="513" spans="1:16" ht="31.5" x14ac:dyDescent="0.25">
      <c r="A513" s="70" t="s">
        <v>227</v>
      </c>
      <c r="B513" s="71" t="s">
        <v>78</v>
      </c>
      <c r="C513" s="71" t="s">
        <v>910</v>
      </c>
      <c r="D513" s="71" t="s">
        <v>417</v>
      </c>
      <c r="E513" s="71" t="s">
        <v>99</v>
      </c>
      <c r="F513" s="71" t="s">
        <v>188</v>
      </c>
      <c r="G513" s="71" t="s">
        <v>224</v>
      </c>
      <c r="H513" s="71" t="s">
        <v>225</v>
      </c>
      <c r="I513" s="71" t="s">
        <v>23</v>
      </c>
      <c r="J513" s="194">
        <v>3045470.63</v>
      </c>
      <c r="K513" s="194">
        <v>3045470.63</v>
      </c>
      <c r="L513" s="194">
        <v>0</v>
      </c>
      <c r="M513" s="194">
        <v>3045470.63</v>
      </c>
      <c r="N513" s="194">
        <v>3045470.63</v>
      </c>
      <c r="O513" s="194">
        <v>0</v>
      </c>
      <c r="P513" s="72">
        <v>100</v>
      </c>
    </row>
    <row r="514" spans="1:16" ht="31.5" x14ac:dyDescent="0.25">
      <c r="A514" s="70" t="s">
        <v>228</v>
      </c>
      <c r="B514" s="71" t="s">
        <v>78</v>
      </c>
      <c r="C514" s="71" t="s">
        <v>910</v>
      </c>
      <c r="D514" s="71" t="s">
        <v>417</v>
      </c>
      <c r="E514" s="71" t="s">
        <v>99</v>
      </c>
      <c r="F514" s="71" t="s">
        <v>188</v>
      </c>
      <c r="G514" s="71" t="s">
        <v>224</v>
      </c>
      <c r="H514" s="71" t="s">
        <v>225</v>
      </c>
      <c r="I514" s="71" t="s">
        <v>768</v>
      </c>
      <c r="J514" s="194">
        <v>146194</v>
      </c>
      <c r="K514" s="194">
        <v>146194</v>
      </c>
      <c r="L514" s="194">
        <v>0</v>
      </c>
      <c r="M514" s="194">
        <v>146194</v>
      </c>
      <c r="N514" s="194">
        <v>146194</v>
      </c>
      <c r="O514" s="194">
        <v>0</v>
      </c>
      <c r="P514" s="72">
        <v>100</v>
      </c>
    </row>
    <row r="515" spans="1:16" ht="31.5" x14ac:dyDescent="0.25">
      <c r="A515" s="70" t="s">
        <v>229</v>
      </c>
      <c r="B515" s="71" t="s">
        <v>78</v>
      </c>
      <c r="C515" s="71" t="s">
        <v>910</v>
      </c>
      <c r="D515" s="71" t="s">
        <v>417</v>
      </c>
      <c r="E515" s="71" t="s">
        <v>99</v>
      </c>
      <c r="F515" s="71" t="s">
        <v>188</v>
      </c>
      <c r="G515" s="71" t="s">
        <v>224</v>
      </c>
      <c r="H515" s="71" t="s">
        <v>225</v>
      </c>
      <c r="I515" s="71" t="s">
        <v>230</v>
      </c>
      <c r="J515" s="194">
        <v>146194</v>
      </c>
      <c r="K515" s="194">
        <v>146194</v>
      </c>
      <c r="L515" s="194">
        <v>0</v>
      </c>
      <c r="M515" s="194">
        <v>146194</v>
      </c>
      <c r="N515" s="194">
        <v>146194</v>
      </c>
      <c r="O515" s="194">
        <v>0</v>
      </c>
      <c r="P515" s="72">
        <v>100</v>
      </c>
    </row>
    <row r="516" spans="1:16" ht="47.25" x14ac:dyDescent="0.25">
      <c r="A516" s="70" t="s">
        <v>924</v>
      </c>
      <c r="B516" s="71" t="s">
        <v>78</v>
      </c>
      <c r="C516" s="71" t="s">
        <v>910</v>
      </c>
      <c r="D516" s="71" t="s">
        <v>417</v>
      </c>
      <c r="E516" s="71" t="s">
        <v>111</v>
      </c>
      <c r="F516" s="71"/>
      <c r="G516" s="71"/>
      <c r="H516" s="71"/>
      <c r="I516" s="71"/>
      <c r="J516" s="194">
        <v>18421919.789999999</v>
      </c>
      <c r="K516" s="194">
        <v>12914327.789999999</v>
      </c>
      <c r="L516" s="194">
        <v>5507592</v>
      </c>
      <c r="M516" s="194">
        <v>18421919.789999999</v>
      </c>
      <c r="N516" s="194">
        <v>12914327.789999999</v>
      </c>
      <c r="O516" s="194">
        <v>5507592</v>
      </c>
      <c r="P516" s="72">
        <v>100</v>
      </c>
    </row>
    <row r="517" spans="1:16" x14ac:dyDescent="0.25">
      <c r="A517" s="70" t="s">
        <v>262</v>
      </c>
      <c r="B517" s="71" t="s">
        <v>78</v>
      </c>
      <c r="C517" s="71" t="s">
        <v>910</v>
      </c>
      <c r="D517" s="71" t="s">
        <v>417</v>
      </c>
      <c r="E517" s="71" t="s">
        <v>111</v>
      </c>
      <c r="F517" s="71" t="s">
        <v>183</v>
      </c>
      <c r="G517" s="71"/>
      <c r="H517" s="71"/>
      <c r="I517" s="71"/>
      <c r="J517" s="194">
        <v>18421919.789999999</v>
      </c>
      <c r="K517" s="194">
        <v>12914327.789999999</v>
      </c>
      <c r="L517" s="194">
        <v>5507592</v>
      </c>
      <c r="M517" s="194">
        <v>18421919.789999999</v>
      </c>
      <c r="N517" s="194">
        <v>12914327.789999999</v>
      </c>
      <c r="O517" s="194">
        <v>5507592</v>
      </c>
      <c r="P517" s="72">
        <v>100</v>
      </c>
    </row>
    <row r="518" spans="1:16" ht="47.25" x14ac:dyDescent="0.25">
      <c r="A518" s="70" t="s">
        <v>875</v>
      </c>
      <c r="B518" s="71" t="s">
        <v>78</v>
      </c>
      <c r="C518" s="71" t="s">
        <v>910</v>
      </c>
      <c r="D518" s="71" t="s">
        <v>417</v>
      </c>
      <c r="E518" s="71" t="s">
        <v>111</v>
      </c>
      <c r="F518" s="71" t="s">
        <v>183</v>
      </c>
      <c r="G518" s="71" t="s">
        <v>327</v>
      </c>
      <c r="H518" s="71"/>
      <c r="I518" s="71"/>
      <c r="J518" s="194">
        <v>18421919.789999999</v>
      </c>
      <c r="K518" s="194">
        <v>12914327.789999999</v>
      </c>
      <c r="L518" s="194">
        <v>5507592</v>
      </c>
      <c r="M518" s="194">
        <v>18421919.789999999</v>
      </c>
      <c r="N518" s="194">
        <v>12914327.789999999</v>
      </c>
      <c r="O518" s="194">
        <v>5507592</v>
      </c>
      <c r="P518" s="72">
        <v>100</v>
      </c>
    </row>
    <row r="519" spans="1:16" ht="31.5" x14ac:dyDescent="0.25">
      <c r="A519" s="70" t="s">
        <v>328</v>
      </c>
      <c r="B519" s="71" t="s">
        <v>78</v>
      </c>
      <c r="C519" s="71" t="s">
        <v>910</v>
      </c>
      <c r="D519" s="71" t="s">
        <v>417</v>
      </c>
      <c r="E519" s="71" t="s">
        <v>111</v>
      </c>
      <c r="F519" s="71" t="s">
        <v>183</v>
      </c>
      <c r="G519" s="71" t="s">
        <v>327</v>
      </c>
      <c r="H519" s="71" t="s">
        <v>236</v>
      </c>
      <c r="I519" s="71"/>
      <c r="J519" s="194">
        <v>7996895.6900000004</v>
      </c>
      <c r="K519" s="194">
        <v>7996895.6900000004</v>
      </c>
      <c r="L519" s="194">
        <v>0</v>
      </c>
      <c r="M519" s="194">
        <v>7996895.6900000004</v>
      </c>
      <c r="N519" s="194">
        <v>7996895.6900000004</v>
      </c>
      <c r="O519" s="194">
        <v>0</v>
      </c>
      <c r="P519" s="72">
        <v>100</v>
      </c>
    </row>
    <row r="520" spans="1:16" ht="78.75" x14ac:dyDescent="0.25">
      <c r="A520" s="70" t="s">
        <v>226</v>
      </c>
      <c r="B520" s="71" t="s">
        <v>78</v>
      </c>
      <c r="C520" s="71" t="s">
        <v>910</v>
      </c>
      <c r="D520" s="71" t="s">
        <v>417</v>
      </c>
      <c r="E520" s="71" t="s">
        <v>111</v>
      </c>
      <c r="F520" s="71" t="s">
        <v>183</v>
      </c>
      <c r="G520" s="71" t="s">
        <v>327</v>
      </c>
      <c r="H520" s="71" t="s">
        <v>236</v>
      </c>
      <c r="I520" s="71" t="s">
        <v>134</v>
      </c>
      <c r="J520" s="194">
        <v>6104627.5300000003</v>
      </c>
      <c r="K520" s="194">
        <v>6104627.5300000003</v>
      </c>
      <c r="L520" s="194">
        <v>0</v>
      </c>
      <c r="M520" s="194">
        <v>6104627.5300000003</v>
      </c>
      <c r="N520" s="194">
        <v>6104627.5300000003</v>
      </c>
      <c r="O520" s="194">
        <v>0</v>
      </c>
      <c r="P520" s="72">
        <v>100</v>
      </c>
    </row>
    <row r="521" spans="1:16" x14ac:dyDescent="0.25">
      <c r="A521" s="70" t="s">
        <v>419</v>
      </c>
      <c r="B521" s="71" t="s">
        <v>78</v>
      </c>
      <c r="C521" s="71" t="s">
        <v>910</v>
      </c>
      <c r="D521" s="71" t="s">
        <v>417</v>
      </c>
      <c r="E521" s="71" t="s">
        <v>111</v>
      </c>
      <c r="F521" s="71" t="s">
        <v>183</v>
      </c>
      <c r="G521" s="71" t="s">
        <v>327</v>
      </c>
      <c r="H521" s="71" t="s">
        <v>236</v>
      </c>
      <c r="I521" s="71" t="s">
        <v>98</v>
      </c>
      <c r="J521" s="194">
        <v>6104627.5300000003</v>
      </c>
      <c r="K521" s="194">
        <v>6104627.5300000003</v>
      </c>
      <c r="L521" s="194">
        <v>0</v>
      </c>
      <c r="M521" s="194">
        <v>6104627.5300000003</v>
      </c>
      <c r="N521" s="194">
        <v>6104627.5300000003</v>
      </c>
      <c r="O521" s="194">
        <v>0</v>
      </c>
      <c r="P521" s="72">
        <v>100</v>
      </c>
    </row>
    <row r="522" spans="1:16" ht="31.5" x14ac:dyDescent="0.25">
      <c r="A522" s="70" t="s">
        <v>228</v>
      </c>
      <c r="B522" s="71" t="s">
        <v>78</v>
      </c>
      <c r="C522" s="71" t="s">
        <v>910</v>
      </c>
      <c r="D522" s="71" t="s">
        <v>417</v>
      </c>
      <c r="E522" s="71" t="s">
        <v>111</v>
      </c>
      <c r="F522" s="71" t="s">
        <v>183</v>
      </c>
      <c r="G522" s="71" t="s">
        <v>327</v>
      </c>
      <c r="H522" s="71" t="s">
        <v>236</v>
      </c>
      <c r="I522" s="71" t="s">
        <v>768</v>
      </c>
      <c r="J522" s="194">
        <v>1838833.76</v>
      </c>
      <c r="K522" s="194">
        <v>1838833.76</v>
      </c>
      <c r="L522" s="194">
        <v>0</v>
      </c>
      <c r="M522" s="194">
        <v>1838833.76</v>
      </c>
      <c r="N522" s="194">
        <v>1838833.76</v>
      </c>
      <c r="O522" s="194">
        <v>0</v>
      </c>
      <c r="P522" s="72">
        <v>100</v>
      </c>
    </row>
    <row r="523" spans="1:16" ht="31.5" x14ac:dyDescent="0.25">
      <c r="A523" s="70" t="s">
        <v>229</v>
      </c>
      <c r="B523" s="71" t="s">
        <v>78</v>
      </c>
      <c r="C523" s="71" t="s">
        <v>910</v>
      </c>
      <c r="D523" s="71" t="s">
        <v>417</v>
      </c>
      <c r="E523" s="71" t="s">
        <v>111</v>
      </c>
      <c r="F523" s="71" t="s">
        <v>183</v>
      </c>
      <c r="G523" s="71" t="s">
        <v>327</v>
      </c>
      <c r="H523" s="71" t="s">
        <v>236</v>
      </c>
      <c r="I523" s="71" t="s">
        <v>230</v>
      </c>
      <c r="J523" s="194">
        <v>1838833.76</v>
      </c>
      <c r="K523" s="194">
        <v>1838833.76</v>
      </c>
      <c r="L523" s="194">
        <v>0</v>
      </c>
      <c r="M523" s="194">
        <v>1838833.76</v>
      </c>
      <c r="N523" s="194">
        <v>1838833.76</v>
      </c>
      <c r="O523" s="194">
        <v>0</v>
      </c>
      <c r="P523" s="72">
        <v>100</v>
      </c>
    </row>
    <row r="524" spans="1:16" x14ac:dyDescent="0.25">
      <c r="A524" s="70" t="s">
        <v>263</v>
      </c>
      <c r="B524" s="71" t="s">
        <v>78</v>
      </c>
      <c r="C524" s="71" t="s">
        <v>910</v>
      </c>
      <c r="D524" s="71" t="s">
        <v>417</v>
      </c>
      <c r="E524" s="71" t="s">
        <v>111</v>
      </c>
      <c r="F524" s="71" t="s">
        <v>183</v>
      </c>
      <c r="G524" s="71" t="s">
        <v>327</v>
      </c>
      <c r="H524" s="71" t="s">
        <v>236</v>
      </c>
      <c r="I524" s="71" t="s">
        <v>835</v>
      </c>
      <c r="J524" s="194">
        <v>46305.4</v>
      </c>
      <c r="K524" s="194">
        <v>46305.4</v>
      </c>
      <c r="L524" s="194">
        <v>0</v>
      </c>
      <c r="M524" s="194">
        <v>46305.4</v>
      </c>
      <c r="N524" s="194">
        <v>46305.4</v>
      </c>
      <c r="O524" s="194">
        <v>0</v>
      </c>
      <c r="P524" s="72">
        <v>100</v>
      </c>
    </row>
    <row r="525" spans="1:16" ht="31.5" x14ac:dyDescent="0.25">
      <c r="A525" s="70" t="s">
        <v>264</v>
      </c>
      <c r="B525" s="71" t="s">
        <v>78</v>
      </c>
      <c r="C525" s="71" t="s">
        <v>910</v>
      </c>
      <c r="D525" s="71" t="s">
        <v>417</v>
      </c>
      <c r="E525" s="71" t="s">
        <v>111</v>
      </c>
      <c r="F525" s="71" t="s">
        <v>183</v>
      </c>
      <c r="G525" s="71" t="s">
        <v>327</v>
      </c>
      <c r="H525" s="71" t="s">
        <v>236</v>
      </c>
      <c r="I525" s="71" t="s">
        <v>265</v>
      </c>
      <c r="J525" s="194">
        <v>46305.4</v>
      </c>
      <c r="K525" s="194">
        <v>46305.4</v>
      </c>
      <c r="L525" s="194">
        <v>0</v>
      </c>
      <c r="M525" s="194">
        <v>46305.4</v>
      </c>
      <c r="N525" s="194">
        <v>46305.4</v>
      </c>
      <c r="O525" s="194">
        <v>0</v>
      </c>
      <c r="P525" s="72">
        <v>100</v>
      </c>
    </row>
    <row r="526" spans="1:16" x14ac:dyDescent="0.25">
      <c r="A526" s="70" t="s">
        <v>231</v>
      </c>
      <c r="B526" s="71" t="s">
        <v>78</v>
      </c>
      <c r="C526" s="71" t="s">
        <v>910</v>
      </c>
      <c r="D526" s="71" t="s">
        <v>417</v>
      </c>
      <c r="E526" s="71" t="s">
        <v>111</v>
      </c>
      <c r="F526" s="71" t="s">
        <v>183</v>
      </c>
      <c r="G526" s="71" t="s">
        <v>327</v>
      </c>
      <c r="H526" s="71" t="s">
        <v>236</v>
      </c>
      <c r="I526" s="71" t="s">
        <v>828</v>
      </c>
      <c r="J526" s="194">
        <v>7129</v>
      </c>
      <c r="K526" s="194">
        <v>7129</v>
      </c>
      <c r="L526" s="194">
        <v>0</v>
      </c>
      <c r="M526" s="194">
        <v>7129</v>
      </c>
      <c r="N526" s="194">
        <v>7129</v>
      </c>
      <c r="O526" s="194">
        <v>0</v>
      </c>
      <c r="P526" s="72">
        <v>100</v>
      </c>
    </row>
    <row r="527" spans="1:16" x14ac:dyDescent="0.25">
      <c r="A527" s="70" t="s">
        <v>232</v>
      </c>
      <c r="B527" s="71" t="s">
        <v>78</v>
      </c>
      <c r="C527" s="71" t="s">
        <v>910</v>
      </c>
      <c r="D527" s="71" t="s">
        <v>417</v>
      </c>
      <c r="E527" s="71" t="s">
        <v>111</v>
      </c>
      <c r="F527" s="71" t="s">
        <v>183</v>
      </c>
      <c r="G527" s="71" t="s">
        <v>327</v>
      </c>
      <c r="H527" s="71" t="s">
        <v>236</v>
      </c>
      <c r="I527" s="71" t="s">
        <v>233</v>
      </c>
      <c r="J527" s="194">
        <v>7129</v>
      </c>
      <c r="K527" s="194">
        <v>7129</v>
      </c>
      <c r="L527" s="194">
        <v>0</v>
      </c>
      <c r="M527" s="194">
        <v>7129</v>
      </c>
      <c r="N527" s="194">
        <v>7129</v>
      </c>
      <c r="O527" s="194">
        <v>0</v>
      </c>
      <c r="P527" s="72">
        <v>100</v>
      </c>
    </row>
    <row r="528" spans="1:16" ht="63" x14ac:dyDescent="0.25">
      <c r="A528" s="70" t="s">
        <v>422</v>
      </c>
      <c r="B528" s="71" t="s">
        <v>78</v>
      </c>
      <c r="C528" s="71" t="s">
        <v>910</v>
      </c>
      <c r="D528" s="71" t="s">
        <v>417</v>
      </c>
      <c r="E528" s="71" t="s">
        <v>111</v>
      </c>
      <c r="F528" s="71" t="s">
        <v>183</v>
      </c>
      <c r="G528" s="71" t="s">
        <v>327</v>
      </c>
      <c r="H528" s="71" t="s">
        <v>423</v>
      </c>
      <c r="I528" s="71"/>
      <c r="J528" s="194">
        <v>5507592</v>
      </c>
      <c r="K528" s="194">
        <v>0</v>
      </c>
      <c r="L528" s="194">
        <v>5507592</v>
      </c>
      <c r="M528" s="194">
        <v>5507592</v>
      </c>
      <c r="N528" s="194">
        <v>0</v>
      </c>
      <c r="O528" s="194">
        <v>5507592</v>
      </c>
      <c r="P528" s="72">
        <v>100</v>
      </c>
    </row>
    <row r="529" spans="1:16" ht="78.75" x14ac:dyDescent="0.25">
      <c r="A529" s="70" t="s">
        <v>226</v>
      </c>
      <c r="B529" s="71" t="s">
        <v>78</v>
      </c>
      <c r="C529" s="71" t="s">
        <v>910</v>
      </c>
      <c r="D529" s="71" t="s">
        <v>417</v>
      </c>
      <c r="E529" s="71" t="s">
        <v>111</v>
      </c>
      <c r="F529" s="71" t="s">
        <v>183</v>
      </c>
      <c r="G529" s="71" t="s">
        <v>327</v>
      </c>
      <c r="H529" s="71" t="s">
        <v>423</v>
      </c>
      <c r="I529" s="71" t="s">
        <v>134</v>
      </c>
      <c r="J529" s="194">
        <v>5507592</v>
      </c>
      <c r="K529" s="194">
        <v>0</v>
      </c>
      <c r="L529" s="194">
        <v>5507592</v>
      </c>
      <c r="M529" s="194">
        <v>5507592</v>
      </c>
      <c r="N529" s="194">
        <v>0</v>
      </c>
      <c r="O529" s="194">
        <v>5507592</v>
      </c>
      <c r="P529" s="72">
        <v>100</v>
      </c>
    </row>
    <row r="530" spans="1:16" x14ac:dyDescent="0.25">
      <c r="A530" s="70" t="s">
        <v>419</v>
      </c>
      <c r="B530" s="71" t="s">
        <v>78</v>
      </c>
      <c r="C530" s="71" t="s">
        <v>910</v>
      </c>
      <c r="D530" s="71" t="s">
        <v>417</v>
      </c>
      <c r="E530" s="71" t="s">
        <v>111</v>
      </c>
      <c r="F530" s="71" t="s">
        <v>183</v>
      </c>
      <c r="G530" s="71" t="s">
        <v>327</v>
      </c>
      <c r="H530" s="71" t="s">
        <v>423</v>
      </c>
      <c r="I530" s="71" t="s">
        <v>98</v>
      </c>
      <c r="J530" s="194">
        <v>5507592</v>
      </c>
      <c r="K530" s="194">
        <v>0</v>
      </c>
      <c r="L530" s="194">
        <v>5507592</v>
      </c>
      <c r="M530" s="194">
        <v>5507592</v>
      </c>
      <c r="N530" s="194">
        <v>0</v>
      </c>
      <c r="O530" s="194">
        <v>5507592</v>
      </c>
      <c r="P530" s="72">
        <v>100</v>
      </c>
    </row>
    <row r="531" spans="1:16" ht="63" x14ac:dyDescent="0.25">
      <c r="A531" s="70" t="s">
        <v>422</v>
      </c>
      <c r="B531" s="71" t="s">
        <v>78</v>
      </c>
      <c r="C531" s="71" t="s">
        <v>910</v>
      </c>
      <c r="D531" s="71" t="s">
        <v>417</v>
      </c>
      <c r="E531" s="71" t="s">
        <v>111</v>
      </c>
      <c r="F531" s="71" t="s">
        <v>183</v>
      </c>
      <c r="G531" s="71" t="s">
        <v>327</v>
      </c>
      <c r="H531" s="71" t="s">
        <v>425</v>
      </c>
      <c r="I531" s="71"/>
      <c r="J531" s="194">
        <v>55632</v>
      </c>
      <c r="K531" s="194">
        <v>55632</v>
      </c>
      <c r="L531" s="194">
        <v>0</v>
      </c>
      <c r="M531" s="194">
        <v>55632</v>
      </c>
      <c r="N531" s="194">
        <v>55632</v>
      </c>
      <c r="O531" s="194">
        <v>0</v>
      </c>
      <c r="P531" s="72">
        <v>100</v>
      </c>
    </row>
    <row r="532" spans="1:16" ht="78.75" x14ac:dyDescent="0.25">
      <c r="A532" s="70" t="s">
        <v>226</v>
      </c>
      <c r="B532" s="71" t="s">
        <v>78</v>
      </c>
      <c r="C532" s="71" t="s">
        <v>910</v>
      </c>
      <c r="D532" s="71" t="s">
        <v>417</v>
      </c>
      <c r="E532" s="71" t="s">
        <v>111</v>
      </c>
      <c r="F532" s="71" t="s">
        <v>183</v>
      </c>
      <c r="G532" s="71" t="s">
        <v>327</v>
      </c>
      <c r="H532" s="71" t="s">
        <v>425</v>
      </c>
      <c r="I532" s="71" t="s">
        <v>134</v>
      </c>
      <c r="J532" s="194">
        <v>55632</v>
      </c>
      <c r="K532" s="194">
        <v>55632</v>
      </c>
      <c r="L532" s="194">
        <v>0</v>
      </c>
      <c r="M532" s="194">
        <v>55632</v>
      </c>
      <c r="N532" s="194">
        <v>55632</v>
      </c>
      <c r="O532" s="194">
        <v>0</v>
      </c>
      <c r="P532" s="72">
        <v>100</v>
      </c>
    </row>
    <row r="533" spans="1:16" x14ac:dyDescent="0.25">
      <c r="A533" s="70" t="s">
        <v>419</v>
      </c>
      <c r="B533" s="71" t="s">
        <v>78</v>
      </c>
      <c r="C533" s="71" t="s">
        <v>910</v>
      </c>
      <c r="D533" s="71" t="s">
        <v>417</v>
      </c>
      <c r="E533" s="71" t="s">
        <v>111</v>
      </c>
      <c r="F533" s="71" t="s">
        <v>183</v>
      </c>
      <c r="G533" s="71" t="s">
        <v>327</v>
      </c>
      <c r="H533" s="71" t="s">
        <v>425</v>
      </c>
      <c r="I533" s="71" t="s">
        <v>98</v>
      </c>
      <c r="J533" s="194">
        <v>55632</v>
      </c>
      <c r="K533" s="194">
        <v>55632</v>
      </c>
      <c r="L533" s="194">
        <v>0</v>
      </c>
      <c r="M533" s="194">
        <v>55632</v>
      </c>
      <c r="N533" s="194">
        <v>55632</v>
      </c>
      <c r="O533" s="194">
        <v>0</v>
      </c>
      <c r="P533" s="72">
        <v>100</v>
      </c>
    </row>
    <row r="534" spans="1:16" ht="63" x14ac:dyDescent="0.25">
      <c r="A534" s="70" t="s">
        <v>422</v>
      </c>
      <c r="B534" s="71" t="s">
        <v>78</v>
      </c>
      <c r="C534" s="71" t="s">
        <v>910</v>
      </c>
      <c r="D534" s="71" t="s">
        <v>417</v>
      </c>
      <c r="E534" s="71" t="s">
        <v>111</v>
      </c>
      <c r="F534" s="71" t="s">
        <v>183</v>
      </c>
      <c r="G534" s="71" t="s">
        <v>327</v>
      </c>
      <c r="H534" s="71" t="s">
        <v>822</v>
      </c>
      <c r="I534" s="71"/>
      <c r="J534" s="194">
        <v>4861800.0999999996</v>
      </c>
      <c r="K534" s="194">
        <v>4861800.0999999996</v>
      </c>
      <c r="L534" s="194">
        <v>0</v>
      </c>
      <c r="M534" s="194">
        <v>4861800.0999999996</v>
      </c>
      <c r="N534" s="194">
        <v>4861800.0999999996</v>
      </c>
      <c r="O534" s="194">
        <v>0</v>
      </c>
      <c r="P534" s="72">
        <v>100</v>
      </c>
    </row>
    <row r="535" spans="1:16" ht="78.75" x14ac:dyDescent="0.25">
      <c r="A535" s="70" t="s">
        <v>226</v>
      </c>
      <c r="B535" s="71" t="s">
        <v>78</v>
      </c>
      <c r="C535" s="71" t="s">
        <v>910</v>
      </c>
      <c r="D535" s="71" t="s">
        <v>417</v>
      </c>
      <c r="E535" s="71" t="s">
        <v>111</v>
      </c>
      <c r="F535" s="71" t="s">
        <v>183</v>
      </c>
      <c r="G535" s="71" t="s">
        <v>327</v>
      </c>
      <c r="H535" s="71" t="s">
        <v>822</v>
      </c>
      <c r="I535" s="71" t="s">
        <v>134</v>
      </c>
      <c r="J535" s="194">
        <v>4861800.0999999996</v>
      </c>
      <c r="K535" s="194">
        <v>4861800.0999999996</v>
      </c>
      <c r="L535" s="194">
        <v>0</v>
      </c>
      <c r="M535" s="194">
        <v>4861800.0999999996</v>
      </c>
      <c r="N535" s="194">
        <v>4861800.0999999996</v>
      </c>
      <c r="O535" s="194">
        <v>0</v>
      </c>
      <c r="P535" s="72">
        <v>100</v>
      </c>
    </row>
    <row r="536" spans="1:16" x14ac:dyDescent="0.25">
      <c r="A536" s="70" t="s">
        <v>419</v>
      </c>
      <c r="B536" s="71" t="s">
        <v>78</v>
      </c>
      <c r="C536" s="71" t="s">
        <v>910</v>
      </c>
      <c r="D536" s="71" t="s">
        <v>417</v>
      </c>
      <c r="E536" s="71" t="s">
        <v>111</v>
      </c>
      <c r="F536" s="71" t="s">
        <v>183</v>
      </c>
      <c r="G536" s="71" t="s">
        <v>327</v>
      </c>
      <c r="H536" s="71" t="s">
        <v>822</v>
      </c>
      <c r="I536" s="71" t="s">
        <v>98</v>
      </c>
      <c r="J536" s="194">
        <v>4861800.0999999996</v>
      </c>
      <c r="K536" s="194">
        <v>4861800.0999999996</v>
      </c>
      <c r="L536" s="194">
        <v>0</v>
      </c>
      <c r="M536" s="194">
        <v>4861800.0999999996</v>
      </c>
      <c r="N536" s="194">
        <v>4861800.0999999996</v>
      </c>
      <c r="O536" s="194">
        <v>0</v>
      </c>
      <c r="P536" s="72">
        <v>100</v>
      </c>
    </row>
    <row r="537" spans="1:16" x14ac:dyDescent="0.25">
      <c r="A537" s="70" t="s">
        <v>871</v>
      </c>
      <c r="B537" s="71" t="s">
        <v>78</v>
      </c>
      <c r="C537" s="71" t="s">
        <v>190</v>
      </c>
      <c r="D537" s="71"/>
      <c r="E537" s="71"/>
      <c r="F537" s="71"/>
      <c r="G537" s="71"/>
      <c r="H537" s="71"/>
      <c r="I537" s="71"/>
      <c r="J537" s="194">
        <v>2930062</v>
      </c>
      <c r="K537" s="194">
        <v>2830062</v>
      </c>
      <c r="L537" s="194">
        <v>100000</v>
      </c>
      <c r="M537" s="194">
        <v>2930062</v>
      </c>
      <c r="N537" s="194">
        <v>2830062</v>
      </c>
      <c r="O537" s="194">
        <v>100000</v>
      </c>
      <c r="P537" s="72">
        <v>100</v>
      </c>
    </row>
    <row r="538" spans="1:16" x14ac:dyDescent="0.25">
      <c r="A538" s="70" t="s">
        <v>605</v>
      </c>
      <c r="B538" s="71" t="s">
        <v>78</v>
      </c>
      <c r="C538" s="71" t="s">
        <v>190</v>
      </c>
      <c r="D538" s="71" t="s">
        <v>99</v>
      </c>
      <c r="E538" s="71"/>
      <c r="F538" s="71"/>
      <c r="G538" s="71"/>
      <c r="H538" s="71"/>
      <c r="I538" s="71"/>
      <c r="J538" s="194">
        <v>2610961.9</v>
      </c>
      <c r="K538" s="194">
        <v>2610961.9</v>
      </c>
      <c r="L538" s="194">
        <v>0</v>
      </c>
      <c r="M538" s="194">
        <v>2610961.9</v>
      </c>
      <c r="N538" s="194">
        <v>2610961.9</v>
      </c>
      <c r="O538" s="194">
        <v>0</v>
      </c>
      <c r="P538" s="72">
        <v>100</v>
      </c>
    </row>
    <row r="539" spans="1:16" ht="47.25" x14ac:dyDescent="0.25">
      <c r="A539" s="70" t="s">
        <v>924</v>
      </c>
      <c r="B539" s="71" t="s">
        <v>78</v>
      </c>
      <c r="C539" s="71" t="s">
        <v>190</v>
      </c>
      <c r="D539" s="71" t="s">
        <v>99</v>
      </c>
      <c r="E539" s="71" t="s">
        <v>111</v>
      </c>
      <c r="F539" s="71"/>
      <c r="G539" s="71"/>
      <c r="H539" s="71"/>
      <c r="I539" s="71"/>
      <c r="J539" s="194">
        <v>2610961.9</v>
      </c>
      <c r="K539" s="194">
        <v>2610961.9</v>
      </c>
      <c r="L539" s="194">
        <v>0</v>
      </c>
      <c r="M539" s="194">
        <v>2610961.9</v>
      </c>
      <c r="N539" s="194">
        <v>2610961.9</v>
      </c>
      <c r="O539" s="194">
        <v>0</v>
      </c>
      <c r="P539" s="72">
        <v>100</v>
      </c>
    </row>
    <row r="540" spans="1:16" x14ac:dyDescent="0.25">
      <c r="A540" s="70" t="s">
        <v>329</v>
      </c>
      <c r="B540" s="71" t="s">
        <v>78</v>
      </c>
      <c r="C540" s="71" t="s">
        <v>190</v>
      </c>
      <c r="D540" s="71" t="s">
        <v>99</v>
      </c>
      <c r="E540" s="71" t="s">
        <v>111</v>
      </c>
      <c r="F540" s="71" t="s">
        <v>187</v>
      </c>
      <c r="G540" s="71"/>
      <c r="H540" s="71"/>
      <c r="I540" s="71"/>
      <c r="J540" s="194">
        <v>2610961.9</v>
      </c>
      <c r="K540" s="194">
        <v>2610961.9</v>
      </c>
      <c r="L540" s="194">
        <v>0</v>
      </c>
      <c r="M540" s="194">
        <v>2610961.9</v>
      </c>
      <c r="N540" s="194">
        <v>2610961.9</v>
      </c>
      <c r="O540" s="194">
        <v>0</v>
      </c>
      <c r="P540" s="72">
        <v>100</v>
      </c>
    </row>
    <row r="541" spans="1:16" x14ac:dyDescent="0.25">
      <c r="A541" s="70" t="s">
        <v>1094</v>
      </c>
      <c r="B541" s="71" t="s">
        <v>78</v>
      </c>
      <c r="C541" s="71" t="s">
        <v>190</v>
      </c>
      <c r="D541" s="71" t="s">
        <v>99</v>
      </c>
      <c r="E541" s="71" t="s">
        <v>111</v>
      </c>
      <c r="F541" s="71" t="s">
        <v>187</v>
      </c>
      <c r="G541" s="71" t="s">
        <v>1095</v>
      </c>
      <c r="H541" s="71"/>
      <c r="I541" s="71"/>
      <c r="J541" s="194">
        <v>20800</v>
      </c>
      <c r="K541" s="194">
        <v>20800</v>
      </c>
      <c r="L541" s="194">
        <v>0</v>
      </c>
      <c r="M541" s="194">
        <v>20800</v>
      </c>
      <c r="N541" s="194">
        <v>20800</v>
      </c>
      <c r="O541" s="194">
        <v>0</v>
      </c>
      <c r="P541" s="72">
        <v>100</v>
      </c>
    </row>
    <row r="542" spans="1:16" ht="31.5" x14ac:dyDescent="0.25">
      <c r="A542" s="70" t="s">
        <v>1096</v>
      </c>
      <c r="B542" s="71" t="s">
        <v>78</v>
      </c>
      <c r="C542" s="71" t="s">
        <v>190</v>
      </c>
      <c r="D542" s="71" t="s">
        <v>99</v>
      </c>
      <c r="E542" s="71" t="s">
        <v>111</v>
      </c>
      <c r="F542" s="71" t="s">
        <v>187</v>
      </c>
      <c r="G542" s="71" t="s">
        <v>1095</v>
      </c>
      <c r="H542" s="71" t="s">
        <v>234</v>
      </c>
      <c r="I542" s="71"/>
      <c r="J542" s="194">
        <v>20800</v>
      </c>
      <c r="K542" s="194">
        <v>20800</v>
      </c>
      <c r="L542" s="194">
        <v>0</v>
      </c>
      <c r="M542" s="194">
        <v>20800</v>
      </c>
      <c r="N542" s="194">
        <v>20800</v>
      </c>
      <c r="O542" s="194">
        <v>0</v>
      </c>
      <c r="P542" s="72">
        <v>100</v>
      </c>
    </row>
    <row r="543" spans="1:16" ht="31.5" x14ac:dyDescent="0.25">
      <c r="A543" s="70" t="s">
        <v>228</v>
      </c>
      <c r="B543" s="71" t="s">
        <v>78</v>
      </c>
      <c r="C543" s="71" t="s">
        <v>190</v>
      </c>
      <c r="D543" s="71" t="s">
        <v>99</v>
      </c>
      <c r="E543" s="71" t="s">
        <v>111</v>
      </c>
      <c r="F543" s="71" t="s">
        <v>187</v>
      </c>
      <c r="G543" s="71" t="s">
        <v>1095</v>
      </c>
      <c r="H543" s="71" t="s">
        <v>234</v>
      </c>
      <c r="I543" s="71" t="s">
        <v>768</v>
      </c>
      <c r="J543" s="194">
        <v>20800</v>
      </c>
      <c r="K543" s="194">
        <v>20800</v>
      </c>
      <c r="L543" s="194">
        <v>0</v>
      </c>
      <c r="M543" s="194">
        <v>20800</v>
      </c>
      <c r="N543" s="194">
        <v>20800</v>
      </c>
      <c r="O543" s="194">
        <v>0</v>
      </c>
      <c r="P543" s="72">
        <v>100</v>
      </c>
    </row>
    <row r="544" spans="1:16" ht="31.5" x14ac:dyDescent="0.25">
      <c r="A544" s="70" t="s">
        <v>229</v>
      </c>
      <c r="B544" s="71" t="s">
        <v>78</v>
      </c>
      <c r="C544" s="71" t="s">
        <v>190</v>
      </c>
      <c r="D544" s="71" t="s">
        <v>99</v>
      </c>
      <c r="E544" s="71" t="s">
        <v>111</v>
      </c>
      <c r="F544" s="71" t="s">
        <v>187</v>
      </c>
      <c r="G544" s="71" t="s">
        <v>1095</v>
      </c>
      <c r="H544" s="71" t="s">
        <v>234</v>
      </c>
      <c r="I544" s="71" t="s">
        <v>230</v>
      </c>
      <c r="J544" s="194">
        <v>20800</v>
      </c>
      <c r="K544" s="194">
        <v>20800</v>
      </c>
      <c r="L544" s="194">
        <v>0</v>
      </c>
      <c r="M544" s="194">
        <v>20800</v>
      </c>
      <c r="N544" s="194">
        <v>20800</v>
      </c>
      <c r="O544" s="194">
        <v>0</v>
      </c>
      <c r="P544" s="72">
        <v>100</v>
      </c>
    </row>
    <row r="545" spans="1:16" x14ac:dyDescent="0.25">
      <c r="A545" s="70" t="s">
        <v>872</v>
      </c>
      <c r="B545" s="71" t="s">
        <v>78</v>
      </c>
      <c r="C545" s="71" t="s">
        <v>190</v>
      </c>
      <c r="D545" s="71" t="s">
        <v>99</v>
      </c>
      <c r="E545" s="71" t="s">
        <v>111</v>
      </c>
      <c r="F545" s="71" t="s">
        <v>187</v>
      </c>
      <c r="G545" s="71" t="s">
        <v>330</v>
      </c>
      <c r="H545" s="71"/>
      <c r="I545" s="71"/>
      <c r="J545" s="194">
        <v>2590161.9</v>
      </c>
      <c r="K545" s="194">
        <v>2590161.9</v>
      </c>
      <c r="L545" s="194">
        <v>0</v>
      </c>
      <c r="M545" s="194">
        <v>2590161.9</v>
      </c>
      <c r="N545" s="194">
        <v>2590161.9</v>
      </c>
      <c r="O545" s="194">
        <v>0</v>
      </c>
      <c r="P545" s="72">
        <v>100</v>
      </c>
    </row>
    <row r="546" spans="1:16" x14ac:dyDescent="0.25">
      <c r="A546" s="70" t="s">
        <v>873</v>
      </c>
      <c r="B546" s="71" t="s">
        <v>78</v>
      </c>
      <c r="C546" s="71" t="s">
        <v>190</v>
      </c>
      <c r="D546" s="71" t="s">
        <v>99</v>
      </c>
      <c r="E546" s="71" t="s">
        <v>111</v>
      </c>
      <c r="F546" s="71" t="s">
        <v>187</v>
      </c>
      <c r="G546" s="71" t="s">
        <v>330</v>
      </c>
      <c r="H546" s="71" t="s">
        <v>234</v>
      </c>
      <c r="I546" s="71"/>
      <c r="J546" s="194">
        <v>2590161.9</v>
      </c>
      <c r="K546" s="194">
        <v>2590161.9</v>
      </c>
      <c r="L546" s="194">
        <v>0</v>
      </c>
      <c r="M546" s="194">
        <v>2590161.9</v>
      </c>
      <c r="N546" s="194">
        <v>2590161.9</v>
      </c>
      <c r="O546" s="194">
        <v>0</v>
      </c>
      <c r="P546" s="72">
        <v>100</v>
      </c>
    </row>
    <row r="547" spans="1:16" ht="78.75" x14ac:dyDescent="0.25">
      <c r="A547" s="70" t="s">
        <v>226</v>
      </c>
      <c r="B547" s="71" t="s">
        <v>78</v>
      </c>
      <c r="C547" s="71" t="s">
        <v>190</v>
      </c>
      <c r="D547" s="71" t="s">
        <v>99</v>
      </c>
      <c r="E547" s="71" t="s">
        <v>111</v>
      </c>
      <c r="F547" s="71" t="s">
        <v>187</v>
      </c>
      <c r="G547" s="71" t="s">
        <v>330</v>
      </c>
      <c r="H547" s="71" t="s">
        <v>234</v>
      </c>
      <c r="I547" s="71" t="s">
        <v>134</v>
      </c>
      <c r="J547" s="194">
        <v>598800</v>
      </c>
      <c r="K547" s="194">
        <v>598800</v>
      </c>
      <c r="L547" s="194">
        <v>0</v>
      </c>
      <c r="M547" s="194">
        <v>598800</v>
      </c>
      <c r="N547" s="194">
        <v>598800</v>
      </c>
      <c r="O547" s="194">
        <v>0</v>
      </c>
      <c r="P547" s="72">
        <v>100</v>
      </c>
    </row>
    <row r="548" spans="1:16" x14ac:dyDescent="0.25">
      <c r="A548" s="70" t="s">
        <v>419</v>
      </c>
      <c r="B548" s="71" t="s">
        <v>78</v>
      </c>
      <c r="C548" s="71" t="s">
        <v>190</v>
      </c>
      <c r="D548" s="71" t="s">
        <v>99</v>
      </c>
      <c r="E548" s="71" t="s">
        <v>111</v>
      </c>
      <c r="F548" s="71" t="s">
        <v>187</v>
      </c>
      <c r="G548" s="71" t="s">
        <v>330</v>
      </c>
      <c r="H548" s="71" t="s">
        <v>234</v>
      </c>
      <c r="I548" s="71" t="s">
        <v>98</v>
      </c>
      <c r="J548" s="194">
        <v>598800</v>
      </c>
      <c r="K548" s="194">
        <v>598800</v>
      </c>
      <c r="L548" s="194">
        <v>0</v>
      </c>
      <c r="M548" s="194">
        <v>598800</v>
      </c>
      <c r="N548" s="194">
        <v>598800</v>
      </c>
      <c r="O548" s="194">
        <v>0</v>
      </c>
      <c r="P548" s="72">
        <v>100</v>
      </c>
    </row>
    <row r="549" spans="1:16" ht="31.5" x14ac:dyDescent="0.25">
      <c r="A549" s="70" t="s">
        <v>228</v>
      </c>
      <c r="B549" s="71" t="s">
        <v>78</v>
      </c>
      <c r="C549" s="71" t="s">
        <v>190</v>
      </c>
      <c r="D549" s="71" t="s">
        <v>99</v>
      </c>
      <c r="E549" s="71" t="s">
        <v>111</v>
      </c>
      <c r="F549" s="71" t="s">
        <v>187</v>
      </c>
      <c r="G549" s="71" t="s">
        <v>330</v>
      </c>
      <c r="H549" s="71" t="s">
        <v>234</v>
      </c>
      <c r="I549" s="71" t="s">
        <v>768</v>
      </c>
      <c r="J549" s="194">
        <v>1724211.9</v>
      </c>
      <c r="K549" s="194">
        <v>1724211.9</v>
      </c>
      <c r="L549" s="194">
        <v>0</v>
      </c>
      <c r="M549" s="194">
        <v>1724211.9</v>
      </c>
      <c r="N549" s="194">
        <v>1724211.9</v>
      </c>
      <c r="O549" s="194">
        <v>0</v>
      </c>
      <c r="P549" s="72">
        <v>100</v>
      </c>
    </row>
    <row r="550" spans="1:16" ht="31.5" x14ac:dyDescent="0.25">
      <c r="A550" s="70" t="s">
        <v>229</v>
      </c>
      <c r="B550" s="71" t="s">
        <v>78</v>
      </c>
      <c r="C550" s="71" t="s">
        <v>190</v>
      </c>
      <c r="D550" s="71" t="s">
        <v>99</v>
      </c>
      <c r="E550" s="71" t="s">
        <v>111</v>
      </c>
      <c r="F550" s="71" t="s">
        <v>187</v>
      </c>
      <c r="G550" s="71" t="s">
        <v>330</v>
      </c>
      <c r="H550" s="71" t="s">
        <v>234</v>
      </c>
      <c r="I550" s="71" t="s">
        <v>230</v>
      </c>
      <c r="J550" s="194">
        <v>1724211.9</v>
      </c>
      <c r="K550" s="194">
        <v>1724211.9</v>
      </c>
      <c r="L550" s="194">
        <v>0</v>
      </c>
      <c r="M550" s="194">
        <v>1724211.9</v>
      </c>
      <c r="N550" s="194">
        <v>1724211.9</v>
      </c>
      <c r="O550" s="194">
        <v>0</v>
      </c>
      <c r="P550" s="72">
        <v>100</v>
      </c>
    </row>
    <row r="551" spans="1:16" x14ac:dyDescent="0.25">
      <c r="A551" s="70" t="s">
        <v>263</v>
      </c>
      <c r="B551" s="71" t="s">
        <v>78</v>
      </c>
      <c r="C551" s="71" t="s">
        <v>190</v>
      </c>
      <c r="D551" s="71" t="s">
        <v>99</v>
      </c>
      <c r="E551" s="71" t="s">
        <v>111</v>
      </c>
      <c r="F551" s="71" t="s">
        <v>187</v>
      </c>
      <c r="G551" s="71" t="s">
        <v>330</v>
      </c>
      <c r="H551" s="71" t="s">
        <v>234</v>
      </c>
      <c r="I551" s="71" t="s">
        <v>835</v>
      </c>
      <c r="J551" s="194">
        <v>267150</v>
      </c>
      <c r="K551" s="194">
        <v>267150</v>
      </c>
      <c r="L551" s="194">
        <v>0</v>
      </c>
      <c r="M551" s="194">
        <v>267150</v>
      </c>
      <c r="N551" s="194">
        <v>267150</v>
      </c>
      <c r="O551" s="194">
        <v>0</v>
      </c>
      <c r="P551" s="72">
        <v>100</v>
      </c>
    </row>
    <row r="552" spans="1:16" x14ac:dyDescent="0.25">
      <c r="A552" s="70" t="s">
        <v>294</v>
      </c>
      <c r="B552" s="71" t="s">
        <v>78</v>
      </c>
      <c r="C552" s="71" t="s">
        <v>190</v>
      </c>
      <c r="D552" s="71" t="s">
        <v>99</v>
      </c>
      <c r="E552" s="71" t="s">
        <v>111</v>
      </c>
      <c r="F552" s="71" t="s">
        <v>187</v>
      </c>
      <c r="G552" s="71" t="s">
        <v>330</v>
      </c>
      <c r="H552" s="71" t="s">
        <v>234</v>
      </c>
      <c r="I552" s="71" t="s">
        <v>295</v>
      </c>
      <c r="J552" s="194">
        <v>267150</v>
      </c>
      <c r="K552" s="194">
        <v>267150</v>
      </c>
      <c r="L552" s="194">
        <v>0</v>
      </c>
      <c r="M552" s="194">
        <v>267150</v>
      </c>
      <c r="N552" s="194">
        <v>267150</v>
      </c>
      <c r="O552" s="194">
        <v>0</v>
      </c>
      <c r="P552" s="72">
        <v>100</v>
      </c>
    </row>
    <row r="553" spans="1:16" x14ac:dyDescent="0.25">
      <c r="A553" s="70" t="s">
        <v>220</v>
      </c>
      <c r="B553" s="71" t="s">
        <v>78</v>
      </c>
      <c r="C553" s="71" t="s">
        <v>190</v>
      </c>
      <c r="D553" s="71" t="s">
        <v>111</v>
      </c>
      <c r="E553" s="71"/>
      <c r="F553" s="71"/>
      <c r="G553" s="71"/>
      <c r="H553" s="71"/>
      <c r="I553" s="71"/>
      <c r="J553" s="194">
        <v>319100.09999999998</v>
      </c>
      <c r="K553" s="194">
        <v>219100.1</v>
      </c>
      <c r="L553" s="194">
        <v>100000</v>
      </c>
      <c r="M553" s="194">
        <v>319100.09999999998</v>
      </c>
      <c r="N553" s="194">
        <v>219100.1</v>
      </c>
      <c r="O553" s="194">
        <v>100000</v>
      </c>
      <c r="P553" s="72">
        <v>100</v>
      </c>
    </row>
    <row r="554" spans="1:16" ht="47.25" x14ac:dyDescent="0.25">
      <c r="A554" s="70" t="s">
        <v>924</v>
      </c>
      <c r="B554" s="71" t="s">
        <v>78</v>
      </c>
      <c r="C554" s="71" t="s">
        <v>190</v>
      </c>
      <c r="D554" s="71" t="s">
        <v>111</v>
      </c>
      <c r="E554" s="71" t="s">
        <v>111</v>
      </c>
      <c r="F554" s="71"/>
      <c r="G554" s="71"/>
      <c r="H554" s="71"/>
      <c r="I554" s="71"/>
      <c r="J554" s="194">
        <v>319100.09999999998</v>
      </c>
      <c r="K554" s="194">
        <v>219100.1</v>
      </c>
      <c r="L554" s="194">
        <v>100000</v>
      </c>
      <c r="M554" s="194">
        <v>319100.09999999998</v>
      </c>
      <c r="N554" s="194">
        <v>219100.1</v>
      </c>
      <c r="O554" s="194">
        <v>100000</v>
      </c>
      <c r="P554" s="72">
        <v>100</v>
      </c>
    </row>
    <row r="555" spans="1:16" x14ac:dyDescent="0.25">
      <c r="A555" s="70" t="s">
        <v>329</v>
      </c>
      <c r="B555" s="71" t="s">
        <v>78</v>
      </c>
      <c r="C555" s="71" t="s">
        <v>190</v>
      </c>
      <c r="D555" s="71" t="s">
        <v>111</v>
      </c>
      <c r="E555" s="71" t="s">
        <v>111</v>
      </c>
      <c r="F555" s="71" t="s">
        <v>187</v>
      </c>
      <c r="G555" s="71"/>
      <c r="H555" s="71"/>
      <c r="I555" s="71"/>
      <c r="J555" s="194">
        <v>319100.09999999998</v>
      </c>
      <c r="K555" s="194">
        <v>219100.1</v>
      </c>
      <c r="L555" s="194">
        <v>100000</v>
      </c>
      <c r="M555" s="194">
        <v>319100.09999999998</v>
      </c>
      <c r="N555" s="194">
        <v>219100.1</v>
      </c>
      <c r="O555" s="194">
        <v>100000</v>
      </c>
      <c r="P555" s="72">
        <v>100</v>
      </c>
    </row>
    <row r="556" spans="1:16" x14ac:dyDescent="0.25">
      <c r="A556" s="70" t="s">
        <v>872</v>
      </c>
      <c r="B556" s="71" t="s">
        <v>78</v>
      </c>
      <c r="C556" s="71" t="s">
        <v>190</v>
      </c>
      <c r="D556" s="71" t="s">
        <v>111</v>
      </c>
      <c r="E556" s="71" t="s">
        <v>111</v>
      </c>
      <c r="F556" s="71" t="s">
        <v>187</v>
      </c>
      <c r="G556" s="71" t="s">
        <v>330</v>
      </c>
      <c r="H556" s="71"/>
      <c r="I556" s="71"/>
      <c r="J556" s="194">
        <v>218090</v>
      </c>
      <c r="K556" s="194">
        <v>218090</v>
      </c>
      <c r="L556" s="194">
        <v>0</v>
      </c>
      <c r="M556" s="194">
        <v>218090</v>
      </c>
      <c r="N556" s="194">
        <v>218090</v>
      </c>
      <c r="O556" s="194">
        <v>0</v>
      </c>
      <c r="P556" s="72">
        <v>100</v>
      </c>
    </row>
    <row r="557" spans="1:16" x14ac:dyDescent="0.25">
      <c r="A557" s="70" t="s">
        <v>873</v>
      </c>
      <c r="B557" s="71" t="s">
        <v>78</v>
      </c>
      <c r="C557" s="71" t="s">
        <v>190</v>
      </c>
      <c r="D557" s="71" t="s">
        <v>111</v>
      </c>
      <c r="E557" s="71" t="s">
        <v>111</v>
      </c>
      <c r="F557" s="71" t="s">
        <v>187</v>
      </c>
      <c r="G557" s="71" t="s">
        <v>330</v>
      </c>
      <c r="H557" s="71" t="s">
        <v>234</v>
      </c>
      <c r="I557" s="71"/>
      <c r="J557" s="194">
        <v>218090</v>
      </c>
      <c r="K557" s="194">
        <v>218090</v>
      </c>
      <c r="L557" s="194">
        <v>0</v>
      </c>
      <c r="M557" s="194">
        <v>218090</v>
      </c>
      <c r="N557" s="194">
        <v>218090</v>
      </c>
      <c r="O557" s="194">
        <v>0</v>
      </c>
      <c r="P557" s="72">
        <v>100</v>
      </c>
    </row>
    <row r="558" spans="1:16" ht="78.75" x14ac:dyDescent="0.25">
      <c r="A558" s="70" t="s">
        <v>226</v>
      </c>
      <c r="B558" s="71" t="s">
        <v>78</v>
      </c>
      <c r="C558" s="71" t="s">
        <v>190</v>
      </c>
      <c r="D558" s="71" t="s">
        <v>111</v>
      </c>
      <c r="E558" s="71" t="s">
        <v>111</v>
      </c>
      <c r="F558" s="71" t="s">
        <v>187</v>
      </c>
      <c r="G558" s="71" t="s">
        <v>330</v>
      </c>
      <c r="H558" s="71" t="s">
        <v>234</v>
      </c>
      <c r="I558" s="71" t="s">
        <v>134</v>
      </c>
      <c r="J558" s="194">
        <v>4000</v>
      </c>
      <c r="K558" s="194">
        <v>4000</v>
      </c>
      <c r="L558" s="194">
        <v>0</v>
      </c>
      <c r="M558" s="194">
        <v>4000</v>
      </c>
      <c r="N558" s="194">
        <v>4000</v>
      </c>
      <c r="O558" s="194">
        <v>0</v>
      </c>
      <c r="P558" s="72">
        <v>100</v>
      </c>
    </row>
    <row r="559" spans="1:16" x14ac:dyDescent="0.25">
      <c r="A559" s="70" t="s">
        <v>419</v>
      </c>
      <c r="B559" s="71" t="s">
        <v>78</v>
      </c>
      <c r="C559" s="71" t="s">
        <v>190</v>
      </c>
      <c r="D559" s="71" t="s">
        <v>111</v>
      </c>
      <c r="E559" s="71" t="s">
        <v>111</v>
      </c>
      <c r="F559" s="71" t="s">
        <v>187</v>
      </c>
      <c r="G559" s="71" t="s">
        <v>330</v>
      </c>
      <c r="H559" s="71" t="s">
        <v>234</v>
      </c>
      <c r="I559" s="71" t="s">
        <v>98</v>
      </c>
      <c r="J559" s="194">
        <v>4000</v>
      </c>
      <c r="K559" s="194">
        <v>4000</v>
      </c>
      <c r="L559" s="194">
        <v>0</v>
      </c>
      <c r="M559" s="194">
        <v>4000</v>
      </c>
      <c r="N559" s="194">
        <v>4000</v>
      </c>
      <c r="O559" s="194">
        <v>0</v>
      </c>
      <c r="P559" s="72">
        <v>100</v>
      </c>
    </row>
    <row r="560" spans="1:16" ht="31.5" x14ac:dyDescent="0.25">
      <c r="A560" s="70" t="s">
        <v>228</v>
      </c>
      <c r="B560" s="71" t="s">
        <v>78</v>
      </c>
      <c r="C560" s="71" t="s">
        <v>190</v>
      </c>
      <c r="D560" s="71" t="s">
        <v>111</v>
      </c>
      <c r="E560" s="71" t="s">
        <v>111</v>
      </c>
      <c r="F560" s="71" t="s">
        <v>187</v>
      </c>
      <c r="G560" s="71" t="s">
        <v>330</v>
      </c>
      <c r="H560" s="71" t="s">
        <v>234</v>
      </c>
      <c r="I560" s="71" t="s">
        <v>768</v>
      </c>
      <c r="J560" s="194">
        <v>214090</v>
      </c>
      <c r="K560" s="194">
        <v>214090</v>
      </c>
      <c r="L560" s="194">
        <v>0</v>
      </c>
      <c r="M560" s="194">
        <v>214090</v>
      </c>
      <c r="N560" s="194">
        <v>214090</v>
      </c>
      <c r="O560" s="194">
        <v>0</v>
      </c>
      <c r="P560" s="72">
        <v>100</v>
      </c>
    </row>
    <row r="561" spans="1:16" ht="31.5" x14ac:dyDescent="0.25">
      <c r="A561" s="70" t="s">
        <v>229</v>
      </c>
      <c r="B561" s="71" t="s">
        <v>78</v>
      </c>
      <c r="C561" s="71" t="s">
        <v>190</v>
      </c>
      <c r="D561" s="71" t="s">
        <v>111</v>
      </c>
      <c r="E561" s="71" t="s">
        <v>111</v>
      </c>
      <c r="F561" s="71" t="s">
        <v>187</v>
      </c>
      <c r="G561" s="71" t="s">
        <v>330</v>
      </c>
      <c r="H561" s="71" t="s">
        <v>234</v>
      </c>
      <c r="I561" s="71" t="s">
        <v>230</v>
      </c>
      <c r="J561" s="194">
        <v>214090</v>
      </c>
      <c r="K561" s="194">
        <v>214090</v>
      </c>
      <c r="L561" s="194">
        <v>0</v>
      </c>
      <c r="M561" s="194">
        <v>214090</v>
      </c>
      <c r="N561" s="194">
        <v>214090</v>
      </c>
      <c r="O561" s="194">
        <v>0</v>
      </c>
      <c r="P561" s="72">
        <v>100</v>
      </c>
    </row>
    <row r="562" spans="1:16" ht="31.5" x14ac:dyDescent="0.25">
      <c r="A562" s="70" t="s">
        <v>874</v>
      </c>
      <c r="B562" s="71" t="s">
        <v>78</v>
      </c>
      <c r="C562" s="71" t="s">
        <v>190</v>
      </c>
      <c r="D562" s="71" t="s">
        <v>111</v>
      </c>
      <c r="E562" s="71" t="s">
        <v>111</v>
      </c>
      <c r="F562" s="71" t="s">
        <v>187</v>
      </c>
      <c r="G562" s="71" t="s">
        <v>331</v>
      </c>
      <c r="H562" s="71"/>
      <c r="I562" s="71"/>
      <c r="J562" s="194">
        <v>101010.1</v>
      </c>
      <c r="K562" s="194">
        <v>1010.1</v>
      </c>
      <c r="L562" s="194">
        <v>100000</v>
      </c>
      <c r="M562" s="194">
        <v>101010.1</v>
      </c>
      <c r="N562" s="194">
        <v>1010.1</v>
      </c>
      <c r="O562" s="194">
        <v>100000</v>
      </c>
      <c r="P562" s="72">
        <v>100</v>
      </c>
    </row>
    <row r="563" spans="1:16" ht="47.25" x14ac:dyDescent="0.25">
      <c r="A563" s="70" t="s">
        <v>1097</v>
      </c>
      <c r="B563" s="71" t="s">
        <v>78</v>
      </c>
      <c r="C563" s="71" t="s">
        <v>190</v>
      </c>
      <c r="D563" s="71" t="s">
        <v>111</v>
      </c>
      <c r="E563" s="71" t="s">
        <v>111</v>
      </c>
      <c r="F563" s="71" t="s">
        <v>187</v>
      </c>
      <c r="G563" s="71" t="s">
        <v>331</v>
      </c>
      <c r="H563" s="71" t="s">
        <v>867</v>
      </c>
      <c r="I563" s="71"/>
      <c r="J563" s="194">
        <v>100000</v>
      </c>
      <c r="K563" s="194">
        <v>0</v>
      </c>
      <c r="L563" s="194">
        <v>100000</v>
      </c>
      <c r="M563" s="194">
        <v>100000</v>
      </c>
      <c r="N563" s="194">
        <v>0</v>
      </c>
      <c r="O563" s="194">
        <v>100000</v>
      </c>
      <c r="P563" s="72">
        <v>100</v>
      </c>
    </row>
    <row r="564" spans="1:16" ht="31.5" x14ac:dyDescent="0.25">
      <c r="A564" s="70" t="s">
        <v>228</v>
      </c>
      <c r="B564" s="71" t="s">
        <v>78</v>
      </c>
      <c r="C564" s="71" t="s">
        <v>190</v>
      </c>
      <c r="D564" s="71" t="s">
        <v>111</v>
      </c>
      <c r="E564" s="71" t="s">
        <v>111</v>
      </c>
      <c r="F564" s="71" t="s">
        <v>187</v>
      </c>
      <c r="G564" s="71" t="s">
        <v>331</v>
      </c>
      <c r="H564" s="71" t="s">
        <v>867</v>
      </c>
      <c r="I564" s="71" t="s">
        <v>768</v>
      </c>
      <c r="J564" s="194">
        <v>100000</v>
      </c>
      <c r="K564" s="194">
        <v>0</v>
      </c>
      <c r="L564" s="194">
        <v>100000</v>
      </c>
      <c r="M564" s="194">
        <v>100000</v>
      </c>
      <c r="N564" s="194">
        <v>0</v>
      </c>
      <c r="O564" s="194">
        <v>100000</v>
      </c>
      <c r="P564" s="72">
        <v>100</v>
      </c>
    </row>
    <row r="565" spans="1:16" ht="31.5" x14ac:dyDescent="0.25">
      <c r="A565" s="70" t="s">
        <v>229</v>
      </c>
      <c r="B565" s="71" t="s">
        <v>78</v>
      </c>
      <c r="C565" s="71" t="s">
        <v>190</v>
      </c>
      <c r="D565" s="71" t="s">
        <v>111</v>
      </c>
      <c r="E565" s="71" t="s">
        <v>111</v>
      </c>
      <c r="F565" s="71" t="s">
        <v>187</v>
      </c>
      <c r="G565" s="71" t="s">
        <v>331</v>
      </c>
      <c r="H565" s="71" t="s">
        <v>867</v>
      </c>
      <c r="I565" s="71" t="s">
        <v>230</v>
      </c>
      <c r="J565" s="194">
        <v>100000</v>
      </c>
      <c r="K565" s="194">
        <v>0</v>
      </c>
      <c r="L565" s="194">
        <v>100000</v>
      </c>
      <c r="M565" s="194">
        <v>100000</v>
      </c>
      <c r="N565" s="194">
        <v>0</v>
      </c>
      <c r="O565" s="194">
        <v>100000</v>
      </c>
      <c r="P565" s="72">
        <v>100</v>
      </c>
    </row>
    <row r="566" spans="1:16" ht="47.25" x14ac:dyDescent="0.25">
      <c r="A566" s="70" t="s">
        <v>1097</v>
      </c>
      <c r="B566" s="71" t="s">
        <v>78</v>
      </c>
      <c r="C566" s="71" t="s">
        <v>190</v>
      </c>
      <c r="D566" s="71" t="s">
        <v>111</v>
      </c>
      <c r="E566" s="71" t="s">
        <v>111</v>
      </c>
      <c r="F566" s="71" t="s">
        <v>187</v>
      </c>
      <c r="G566" s="71" t="s">
        <v>331</v>
      </c>
      <c r="H566" s="71" t="s">
        <v>819</v>
      </c>
      <c r="I566" s="71"/>
      <c r="J566" s="194">
        <v>1010.1</v>
      </c>
      <c r="K566" s="194">
        <v>1010.1</v>
      </c>
      <c r="L566" s="194">
        <v>0</v>
      </c>
      <c r="M566" s="194">
        <v>1010.1</v>
      </c>
      <c r="N566" s="194">
        <v>1010.1</v>
      </c>
      <c r="O566" s="194">
        <v>0</v>
      </c>
      <c r="P566" s="72">
        <v>100</v>
      </c>
    </row>
    <row r="567" spans="1:16" ht="31.5" x14ac:dyDescent="0.25">
      <c r="A567" s="70" t="s">
        <v>228</v>
      </c>
      <c r="B567" s="71" t="s">
        <v>78</v>
      </c>
      <c r="C567" s="71" t="s">
        <v>190</v>
      </c>
      <c r="D567" s="71" t="s">
        <v>111</v>
      </c>
      <c r="E567" s="71" t="s">
        <v>111</v>
      </c>
      <c r="F567" s="71" t="s">
        <v>187</v>
      </c>
      <c r="G567" s="71" t="s">
        <v>331</v>
      </c>
      <c r="H567" s="71" t="s">
        <v>819</v>
      </c>
      <c r="I567" s="71" t="s">
        <v>768</v>
      </c>
      <c r="J567" s="194">
        <v>1010.1</v>
      </c>
      <c r="K567" s="194">
        <v>1010.1</v>
      </c>
      <c r="L567" s="194">
        <v>0</v>
      </c>
      <c r="M567" s="194">
        <v>1010.1</v>
      </c>
      <c r="N567" s="194">
        <v>1010.1</v>
      </c>
      <c r="O567" s="194">
        <v>0</v>
      </c>
      <c r="P567" s="72">
        <v>100</v>
      </c>
    </row>
    <row r="568" spans="1:16" ht="31.5" x14ac:dyDescent="0.25">
      <c r="A568" s="70" t="s">
        <v>229</v>
      </c>
      <c r="B568" s="71" t="s">
        <v>78</v>
      </c>
      <c r="C568" s="71" t="s">
        <v>190</v>
      </c>
      <c r="D568" s="71" t="s">
        <v>111</v>
      </c>
      <c r="E568" s="71" t="s">
        <v>111</v>
      </c>
      <c r="F568" s="71" t="s">
        <v>187</v>
      </c>
      <c r="G568" s="71" t="s">
        <v>331</v>
      </c>
      <c r="H568" s="71" t="s">
        <v>819</v>
      </c>
      <c r="I568" s="71" t="s">
        <v>230</v>
      </c>
      <c r="J568" s="194">
        <v>1010.1</v>
      </c>
      <c r="K568" s="194">
        <v>1010.1</v>
      </c>
      <c r="L568" s="194">
        <v>0</v>
      </c>
      <c r="M568" s="194">
        <v>1010.1</v>
      </c>
      <c r="N568" s="194">
        <v>1010.1</v>
      </c>
      <c r="O568" s="194">
        <v>0</v>
      </c>
      <c r="P568" s="72">
        <v>100</v>
      </c>
    </row>
    <row r="569" spans="1:16" ht="31.5" x14ac:dyDescent="0.25">
      <c r="A569" s="77" t="s">
        <v>76</v>
      </c>
      <c r="B569" s="78" t="s">
        <v>64</v>
      </c>
      <c r="C569" s="78"/>
      <c r="D569" s="78"/>
      <c r="E569" s="78"/>
      <c r="F569" s="78"/>
      <c r="G569" s="78"/>
      <c r="H569" s="78"/>
      <c r="I569" s="78"/>
      <c r="J569" s="195">
        <v>861214972.00999999</v>
      </c>
      <c r="K569" s="194">
        <v>240557048.47999999</v>
      </c>
      <c r="L569" s="194">
        <v>612294552.63</v>
      </c>
      <c r="M569" s="194">
        <v>852315082.54999995</v>
      </c>
      <c r="N569" s="194">
        <v>231917924.02000001</v>
      </c>
      <c r="O569" s="194">
        <v>612033787.63</v>
      </c>
      <c r="P569" s="72">
        <v>98.966589092241577</v>
      </c>
    </row>
    <row r="570" spans="1:16" x14ac:dyDescent="0.25">
      <c r="A570" s="70" t="s">
        <v>843</v>
      </c>
      <c r="B570" s="71" t="s">
        <v>64</v>
      </c>
      <c r="C570" s="71" t="s">
        <v>2</v>
      </c>
      <c r="D570" s="71"/>
      <c r="E570" s="71"/>
      <c r="F570" s="71"/>
      <c r="G570" s="71"/>
      <c r="H570" s="71"/>
      <c r="I570" s="71"/>
      <c r="J570" s="194">
        <v>1423800</v>
      </c>
      <c r="K570" s="194">
        <v>1423800</v>
      </c>
      <c r="L570" s="194">
        <v>0</v>
      </c>
      <c r="M570" s="194">
        <v>1423800</v>
      </c>
      <c r="N570" s="194">
        <v>1423800</v>
      </c>
      <c r="O570" s="194">
        <v>0</v>
      </c>
      <c r="P570" s="72">
        <v>100</v>
      </c>
    </row>
    <row r="571" spans="1:16" x14ac:dyDescent="0.25">
      <c r="A571" s="70" t="s">
        <v>207</v>
      </c>
      <c r="B571" s="71" t="s">
        <v>64</v>
      </c>
      <c r="C571" s="71" t="s">
        <v>2</v>
      </c>
      <c r="D571" s="71" t="s">
        <v>111</v>
      </c>
      <c r="E571" s="71"/>
      <c r="F571" s="71"/>
      <c r="G571" s="71"/>
      <c r="H571" s="71"/>
      <c r="I571" s="71"/>
      <c r="J571" s="194">
        <v>1423800</v>
      </c>
      <c r="K571" s="194">
        <v>1423800</v>
      </c>
      <c r="L571" s="194">
        <v>0</v>
      </c>
      <c r="M571" s="194">
        <v>1423800</v>
      </c>
      <c r="N571" s="194">
        <v>1423800</v>
      </c>
      <c r="O571" s="194">
        <v>0</v>
      </c>
      <c r="P571" s="72">
        <v>100</v>
      </c>
    </row>
    <row r="572" spans="1:16" ht="47.25" x14ac:dyDescent="0.25">
      <c r="A572" s="70" t="s">
        <v>921</v>
      </c>
      <c r="B572" s="71" t="s">
        <v>64</v>
      </c>
      <c r="C572" s="71" t="s">
        <v>2</v>
      </c>
      <c r="D572" s="71" t="s">
        <v>111</v>
      </c>
      <c r="E572" s="71" t="s">
        <v>99</v>
      </c>
      <c r="F572" s="71"/>
      <c r="G572" s="71"/>
      <c r="H572" s="71"/>
      <c r="I572" s="71"/>
      <c r="J572" s="194">
        <v>1423800</v>
      </c>
      <c r="K572" s="194">
        <v>1423800</v>
      </c>
      <c r="L572" s="194">
        <v>0</v>
      </c>
      <c r="M572" s="194">
        <v>1423800</v>
      </c>
      <c r="N572" s="194">
        <v>1423800</v>
      </c>
      <c r="O572" s="194">
        <v>0</v>
      </c>
      <c r="P572" s="72">
        <v>100</v>
      </c>
    </row>
    <row r="573" spans="1:16" ht="47.25" x14ac:dyDescent="0.25">
      <c r="A573" s="70" t="s">
        <v>597</v>
      </c>
      <c r="B573" s="71" t="s">
        <v>64</v>
      </c>
      <c r="C573" s="71" t="s">
        <v>2</v>
      </c>
      <c r="D573" s="71" t="s">
        <v>111</v>
      </c>
      <c r="E573" s="71" t="s">
        <v>99</v>
      </c>
      <c r="F573" s="71" t="s">
        <v>185</v>
      </c>
      <c r="G573" s="71"/>
      <c r="H573" s="71"/>
      <c r="I573" s="71"/>
      <c r="J573" s="194">
        <v>1423800</v>
      </c>
      <c r="K573" s="194">
        <v>1423800</v>
      </c>
      <c r="L573" s="194">
        <v>0</v>
      </c>
      <c r="M573" s="194">
        <v>1423800</v>
      </c>
      <c r="N573" s="194">
        <v>1423800</v>
      </c>
      <c r="O573" s="194">
        <v>0</v>
      </c>
      <c r="P573" s="72">
        <v>100</v>
      </c>
    </row>
    <row r="574" spans="1:16" ht="63" x14ac:dyDescent="0.25">
      <c r="A574" s="70" t="s">
        <v>753</v>
      </c>
      <c r="B574" s="71" t="s">
        <v>64</v>
      </c>
      <c r="C574" s="71" t="s">
        <v>2</v>
      </c>
      <c r="D574" s="71" t="s">
        <v>111</v>
      </c>
      <c r="E574" s="71" t="s">
        <v>99</v>
      </c>
      <c r="F574" s="71" t="s">
        <v>185</v>
      </c>
      <c r="G574" s="71" t="s">
        <v>259</v>
      </c>
      <c r="H574" s="71"/>
      <c r="I574" s="71"/>
      <c r="J574" s="194">
        <v>1423800</v>
      </c>
      <c r="K574" s="194">
        <v>1423800</v>
      </c>
      <c r="L574" s="194">
        <v>0</v>
      </c>
      <c r="M574" s="194">
        <v>1423800</v>
      </c>
      <c r="N574" s="194">
        <v>1423800</v>
      </c>
      <c r="O574" s="194">
        <v>0</v>
      </c>
      <c r="P574" s="72">
        <v>100</v>
      </c>
    </row>
    <row r="575" spans="1:16" ht="63" x14ac:dyDescent="0.25">
      <c r="A575" s="70" t="s">
        <v>931</v>
      </c>
      <c r="B575" s="71" t="s">
        <v>64</v>
      </c>
      <c r="C575" s="71" t="s">
        <v>2</v>
      </c>
      <c r="D575" s="71" t="s">
        <v>111</v>
      </c>
      <c r="E575" s="71" t="s">
        <v>99</v>
      </c>
      <c r="F575" s="71" t="s">
        <v>185</v>
      </c>
      <c r="G575" s="71" t="s">
        <v>259</v>
      </c>
      <c r="H575" s="71" t="s">
        <v>932</v>
      </c>
      <c r="I575" s="71"/>
      <c r="J575" s="194">
        <v>1423800</v>
      </c>
      <c r="K575" s="194">
        <v>1423800</v>
      </c>
      <c r="L575" s="194">
        <v>0</v>
      </c>
      <c r="M575" s="194">
        <v>1423800</v>
      </c>
      <c r="N575" s="194">
        <v>1423800</v>
      </c>
      <c r="O575" s="194">
        <v>0</v>
      </c>
      <c r="P575" s="72">
        <v>100</v>
      </c>
    </row>
    <row r="576" spans="1:16" ht="31.5" x14ac:dyDescent="0.25">
      <c r="A576" s="70" t="s">
        <v>228</v>
      </c>
      <c r="B576" s="71" t="s">
        <v>64</v>
      </c>
      <c r="C576" s="71" t="s">
        <v>2</v>
      </c>
      <c r="D576" s="71" t="s">
        <v>111</v>
      </c>
      <c r="E576" s="71" t="s">
        <v>99</v>
      </c>
      <c r="F576" s="71" t="s">
        <v>185</v>
      </c>
      <c r="G576" s="71" t="s">
        <v>259</v>
      </c>
      <c r="H576" s="71" t="s">
        <v>932</v>
      </c>
      <c r="I576" s="71" t="s">
        <v>768</v>
      </c>
      <c r="J576" s="194">
        <v>1423800</v>
      </c>
      <c r="K576" s="194">
        <v>1423800</v>
      </c>
      <c r="L576" s="194">
        <v>0</v>
      </c>
      <c r="M576" s="194">
        <v>1423800</v>
      </c>
      <c r="N576" s="194">
        <v>1423800</v>
      </c>
      <c r="O576" s="194">
        <v>0</v>
      </c>
      <c r="P576" s="72">
        <v>100</v>
      </c>
    </row>
    <row r="577" spans="1:16" ht="31.5" x14ac:dyDescent="0.25">
      <c r="A577" s="70" t="s">
        <v>229</v>
      </c>
      <c r="B577" s="71" t="s">
        <v>64</v>
      </c>
      <c r="C577" s="71" t="s">
        <v>2</v>
      </c>
      <c r="D577" s="71" t="s">
        <v>111</v>
      </c>
      <c r="E577" s="71" t="s">
        <v>99</v>
      </c>
      <c r="F577" s="71" t="s">
        <v>185</v>
      </c>
      <c r="G577" s="71" t="s">
        <v>259</v>
      </c>
      <c r="H577" s="71" t="s">
        <v>932</v>
      </c>
      <c r="I577" s="71" t="s">
        <v>230</v>
      </c>
      <c r="J577" s="194">
        <v>1423800</v>
      </c>
      <c r="K577" s="194">
        <v>1423800</v>
      </c>
      <c r="L577" s="194">
        <v>0</v>
      </c>
      <c r="M577" s="194">
        <v>1423800</v>
      </c>
      <c r="N577" s="194">
        <v>1423800</v>
      </c>
      <c r="O577" s="194">
        <v>0</v>
      </c>
      <c r="P577" s="72">
        <v>100</v>
      </c>
    </row>
    <row r="578" spans="1:16" x14ac:dyDescent="0.25">
      <c r="A578" s="70" t="s">
        <v>845</v>
      </c>
      <c r="B578" s="71" t="s">
        <v>64</v>
      </c>
      <c r="C578" s="71" t="s">
        <v>224</v>
      </c>
      <c r="D578" s="71"/>
      <c r="E578" s="71"/>
      <c r="F578" s="71"/>
      <c r="G578" s="71"/>
      <c r="H578" s="71"/>
      <c r="I578" s="71"/>
      <c r="J578" s="194">
        <v>825659033.58000004</v>
      </c>
      <c r="K578" s="194">
        <v>239112826.84999999</v>
      </c>
      <c r="L578" s="194">
        <v>578182835.83000004</v>
      </c>
      <c r="M578" s="194">
        <v>816892660.5</v>
      </c>
      <c r="N578" s="194">
        <v>230473740.31999999</v>
      </c>
      <c r="O578" s="194">
        <v>578055549.27999997</v>
      </c>
      <c r="P578" s="72">
        <v>98.938257473912728</v>
      </c>
    </row>
    <row r="579" spans="1:16" x14ac:dyDescent="0.25">
      <c r="A579" s="70" t="s">
        <v>209</v>
      </c>
      <c r="B579" s="71" t="s">
        <v>64</v>
      </c>
      <c r="C579" s="71" t="s">
        <v>224</v>
      </c>
      <c r="D579" s="71" t="s">
        <v>99</v>
      </c>
      <c r="E579" s="71"/>
      <c r="F579" s="71"/>
      <c r="G579" s="71"/>
      <c r="H579" s="71"/>
      <c r="I579" s="71"/>
      <c r="J579" s="194">
        <v>142215119.25999999</v>
      </c>
      <c r="K579" s="194">
        <v>67761249.299999997</v>
      </c>
      <c r="L579" s="194">
        <v>73571683</v>
      </c>
      <c r="M579" s="194">
        <v>140017327.19999999</v>
      </c>
      <c r="N579" s="194">
        <v>65565896.140000001</v>
      </c>
      <c r="O579" s="194">
        <v>73569244.099999994</v>
      </c>
      <c r="P579" s="72">
        <v>98.454600276372901</v>
      </c>
    </row>
    <row r="580" spans="1:16" ht="47.25" x14ac:dyDescent="0.25">
      <c r="A580" s="70" t="s">
        <v>924</v>
      </c>
      <c r="B580" s="71" t="s">
        <v>64</v>
      </c>
      <c r="C580" s="71" t="s">
        <v>224</v>
      </c>
      <c r="D580" s="71" t="s">
        <v>99</v>
      </c>
      <c r="E580" s="71" t="s">
        <v>111</v>
      </c>
      <c r="F580" s="71"/>
      <c r="G580" s="71"/>
      <c r="H580" s="71"/>
      <c r="I580" s="71"/>
      <c r="J580" s="194">
        <v>142215119.25999999</v>
      </c>
      <c r="K580" s="194">
        <v>67761249.299999997</v>
      </c>
      <c r="L580" s="194">
        <v>73571683</v>
      </c>
      <c r="M580" s="194">
        <v>140017327.19999999</v>
      </c>
      <c r="N580" s="194">
        <v>65565896.140000001</v>
      </c>
      <c r="O580" s="194">
        <v>73569244.099999994</v>
      </c>
      <c r="P580" s="72">
        <v>98.454600276372901</v>
      </c>
    </row>
    <row r="581" spans="1:16" ht="31.5" x14ac:dyDescent="0.25">
      <c r="A581" s="70" t="s">
        <v>876</v>
      </c>
      <c r="B581" s="71" t="s">
        <v>64</v>
      </c>
      <c r="C581" s="71" t="s">
        <v>224</v>
      </c>
      <c r="D581" s="71" t="s">
        <v>99</v>
      </c>
      <c r="E581" s="71" t="s">
        <v>111</v>
      </c>
      <c r="F581" s="71" t="s">
        <v>260</v>
      </c>
      <c r="G581" s="71"/>
      <c r="H581" s="71"/>
      <c r="I581" s="71"/>
      <c r="J581" s="194">
        <v>142215119.25999999</v>
      </c>
      <c r="K581" s="194">
        <v>67761249.299999997</v>
      </c>
      <c r="L581" s="194">
        <v>73571683</v>
      </c>
      <c r="M581" s="194">
        <v>140017327.19999999</v>
      </c>
      <c r="N581" s="194">
        <v>65565896.140000001</v>
      </c>
      <c r="O581" s="194">
        <v>73569244.099999994</v>
      </c>
      <c r="P581" s="72">
        <v>98.454600276372901</v>
      </c>
    </row>
    <row r="582" spans="1:16" ht="47.25" x14ac:dyDescent="0.25">
      <c r="A582" s="70" t="s">
        <v>877</v>
      </c>
      <c r="B582" s="71" t="s">
        <v>64</v>
      </c>
      <c r="C582" s="71" t="s">
        <v>224</v>
      </c>
      <c r="D582" s="71" t="s">
        <v>99</v>
      </c>
      <c r="E582" s="71" t="s">
        <v>111</v>
      </c>
      <c r="F582" s="71" t="s">
        <v>260</v>
      </c>
      <c r="G582" s="71" t="s">
        <v>332</v>
      </c>
      <c r="H582" s="71"/>
      <c r="I582" s="71"/>
      <c r="J582" s="194">
        <v>136189275.61000001</v>
      </c>
      <c r="K582" s="194">
        <v>65160405.649999999</v>
      </c>
      <c r="L582" s="194">
        <v>70146683</v>
      </c>
      <c r="M582" s="194">
        <v>133991483.55</v>
      </c>
      <c r="N582" s="194">
        <v>62965052.490000002</v>
      </c>
      <c r="O582" s="194">
        <v>70144244.099999994</v>
      </c>
      <c r="P582" s="72">
        <v>98.386222373123005</v>
      </c>
    </row>
    <row r="583" spans="1:16" ht="31.5" x14ac:dyDescent="0.25">
      <c r="A583" s="70" t="s">
        <v>333</v>
      </c>
      <c r="B583" s="71" t="s">
        <v>64</v>
      </c>
      <c r="C583" s="71" t="s">
        <v>224</v>
      </c>
      <c r="D583" s="71" t="s">
        <v>99</v>
      </c>
      <c r="E583" s="71" t="s">
        <v>111</v>
      </c>
      <c r="F583" s="71" t="s">
        <v>260</v>
      </c>
      <c r="G583" s="71" t="s">
        <v>332</v>
      </c>
      <c r="H583" s="71" t="s">
        <v>236</v>
      </c>
      <c r="I583" s="71"/>
      <c r="J583" s="194">
        <v>66042592.609999999</v>
      </c>
      <c r="K583" s="194">
        <v>65160405.649999999</v>
      </c>
      <c r="L583" s="194">
        <v>0</v>
      </c>
      <c r="M583" s="194">
        <v>63847239.450000003</v>
      </c>
      <c r="N583" s="194">
        <v>62965052.490000002</v>
      </c>
      <c r="O583" s="194">
        <v>0</v>
      </c>
      <c r="P583" s="72">
        <v>96.675852547212713</v>
      </c>
    </row>
    <row r="584" spans="1:16" ht="31.5" x14ac:dyDescent="0.25">
      <c r="A584" s="70" t="s">
        <v>279</v>
      </c>
      <c r="B584" s="71" t="s">
        <v>64</v>
      </c>
      <c r="C584" s="71" t="s">
        <v>224</v>
      </c>
      <c r="D584" s="71" t="s">
        <v>99</v>
      </c>
      <c r="E584" s="71" t="s">
        <v>111</v>
      </c>
      <c r="F584" s="71" t="s">
        <v>260</v>
      </c>
      <c r="G584" s="71" t="s">
        <v>332</v>
      </c>
      <c r="H584" s="71" t="s">
        <v>236</v>
      </c>
      <c r="I584" s="71" t="s">
        <v>829</v>
      </c>
      <c r="J584" s="194">
        <v>66042592.609999999</v>
      </c>
      <c r="K584" s="194">
        <v>65160405.649999999</v>
      </c>
      <c r="L584" s="194">
        <v>0</v>
      </c>
      <c r="M584" s="194">
        <v>63847239.450000003</v>
      </c>
      <c r="N584" s="194">
        <v>62965052.490000002</v>
      </c>
      <c r="O584" s="194">
        <v>0</v>
      </c>
      <c r="P584" s="72">
        <v>96.675852547212713</v>
      </c>
    </row>
    <row r="585" spans="1:16" x14ac:dyDescent="0.25">
      <c r="A585" s="70" t="s">
        <v>282</v>
      </c>
      <c r="B585" s="71" t="s">
        <v>64</v>
      </c>
      <c r="C585" s="71" t="s">
        <v>224</v>
      </c>
      <c r="D585" s="71" t="s">
        <v>99</v>
      </c>
      <c r="E585" s="71" t="s">
        <v>111</v>
      </c>
      <c r="F585" s="71" t="s">
        <v>260</v>
      </c>
      <c r="G585" s="71" t="s">
        <v>332</v>
      </c>
      <c r="H585" s="71" t="s">
        <v>236</v>
      </c>
      <c r="I585" s="71" t="s">
        <v>283</v>
      </c>
      <c r="J585" s="194">
        <v>66042592.609999999</v>
      </c>
      <c r="K585" s="194">
        <v>65160405.649999999</v>
      </c>
      <c r="L585" s="194">
        <v>0</v>
      </c>
      <c r="M585" s="194">
        <v>63847239.450000003</v>
      </c>
      <c r="N585" s="194">
        <v>62965052.490000002</v>
      </c>
      <c r="O585" s="194">
        <v>0</v>
      </c>
      <c r="P585" s="72">
        <v>96.675852547212713</v>
      </c>
    </row>
    <row r="586" spans="1:16" ht="63" x14ac:dyDescent="0.25">
      <c r="A586" s="70" t="s">
        <v>334</v>
      </c>
      <c r="B586" s="71" t="s">
        <v>64</v>
      </c>
      <c r="C586" s="71" t="s">
        <v>224</v>
      </c>
      <c r="D586" s="71" t="s">
        <v>99</v>
      </c>
      <c r="E586" s="71" t="s">
        <v>111</v>
      </c>
      <c r="F586" s="71" t="s">
        <v>260</v>
      </c>
      <c r="G586" s="71" t="s">
        <v>332</v>
      </c>
      <c r="H586" s="71" t="s">
        <v>335</v>
      </c>
      <c r="I586" s="71"/>
      <c r="J586" s="194">
        <v>70146683</v>
      </c>
      <c r="K586" s="194">
        <v>0</v>
      </c>
      <c r="L586" s="194">
        <v>70146683</v>
      </c>
      <c r="M586" s="194">
        <v>70144244.099999994</v>
      </c>
      <c r="N586" s="194">
        <v>0</v>
      </c>
      <c r="O586" s="194">
        <v>70144244.099999994</v>
      </c>
      <c r="P586" s="72">
        <v>99.996523142797784</v>
      </c>
    </row>
    <row r="587" spans="1:16" ht="31.5" x14ac:dyDescent="0.25">
      <c r="A587" s="70" t="s">
        <v>279</v>
      </c>
      <c r="B587" s="71" t="s">
        <v>64</v>
      </c>
      <c r="C587" s="71" t="s">
        <v>224</v>
      </c>
      <c r="D587" s="71" t="s">
        <v>99</v>
      </c>
      <c r="E587" s="71" t="s">
        <v>111</v>
      </c>
      <c r="F587" s="71" t="s">
        <v>260</v>
      </c>
      <c r="G587" s="71" t="s">
        <v>332</v>
      </c>
      <c r="H587" s="71" t="s">
        <v>335</v>
      </c>
      <c r="I587" s="71" t="s">
        <v>829</v>
      </c>
      <c r="J587" s="194">
        <v>70146683</v>
      </c>
      <c r="K587" s="194">
        <v>0</v>
      </c>
      <c r="L587" s="194">
        <v>70146683</v>
      </c>
      <c r="M587" s="194">
        <v>70144244.099999994</v>
      </c>
      <c r="N587" s="194">
        <v>0</v>
      </c>
      <c r="O587" s="194">
        <v>70144244.099999994</v>
      </c>
      <c r="P587" s="72">
        <v>99.996523142797784</v>
      </c>
    </row>
    <row r="588" spans="1:16" x14ac:dyDescent="0.25">
      <c r="A588" s="70" t="s">
        <v>282</v>
      </c>
      <c r="B588" s="71" t="s">
        <v>64</v>
      </c>
      <c r="C588" s="71" t="s">
        <v>224</v>
      </c>
      <c r="D588" s="71" t="s">
        <v>99</v>
      </c>
      <c r="E588" s="71" t="s">
        <v>111</v>
      </c>
      <c r="F588" s="71" t="s">
        <v>260</v>
      </c>
      <c r="G588" s="71" t="s">
        <v>332</v>
      </c>
      <c r="H588" s="71" t="s">
        <v>335</v>
      </c>
      <c r="I588" s="71" t="s">
        <v>283</v>
      </c>
      <c r="J588" s="194">
        <v>70146683</v>
      </c>
      <c r="K588" s="194">
        <v>0</v>
      </c>
      <c r="L588" s="194">
        <v>70146683</v>
      </c>
      <c r="M588" s="194">
        <v>70144244.099999994</v>
      </c>
      <c r="N588" s="194">
        <v>0</v>
      </c>
      <c r="O588" s="194">
        <v>70144244.099999994</v>
      </c>
      <c r="P588" s="72">
        <v>99.996523142797784</v>
      </c>
    </row>
    <row r="589" spans="1:16" ht="31.5" x14ac:dyDescent="0.25">
      <c r="A589" s="70" t="s">
        <v>336</v>
      </c>
      <c r="B589" s="71" t="s">
        <v>64</v>
      </c>
      <c r="C589" s="71" t="s">
        <v>224</v>
      </c>
      <c r="D589" s="71" t="s">
        <v>99</v>
      </c>
      <c r="E589" s="71" t="s">
        <v>111</v>
      </c>
      <c r="F589" s="71" t="s">
        <v>260</v>
      </c>
      <c r="G589" s="71" t="s">
        <v>337</v>
      </c>
      <c r="H589" s="71"/>
      <c r="I589" s="71"/>
      <c r="J589" s="194">
        <v>6025843.6500000004</v>
      </c>
      <c r="K589" s="194">
        <v>2600843.65</v>
      </c>
      <c r="L589" s="194">
        <v>3425000</v>
      </c>
      <c r="M589" s="194">
        <v>6025843.6500000004</v>
      </c>
      <c r="N589" s="194">
        <v>2600843.65</v>
      </c>
      <c r="O589" s="194">
        <v>3425000</v>
      </c>
      <c r="P589" s="72">
        <v>100</v>
      </c>
    </row>
    <row r="590" spans="1:16" ht="31.5" x14ac:dyDescent="0.25">
      <c r="A590" s="70" t="s">
        <v>878</v>
      </c>
      <c r="B590" s="71" t="s">
        <v>64</v>
      </c>
      <c r="C590" s="71" t="s">
        <v>224</v>
      </c>
      <c r="D590" s="71" t="s">
        <v>99</v>
      </c>
      <c r="E590" s="71" t="s">
        <v>111</v>
      </c>
      <c r="F590" s="71" t="s">
        <v>260</v>
      </c>
      <c r="G590" s="71" t="s">
        <v>337</v>
      </c>
      <c r="H590" s="71" t="s">
        <v>234</v>
      </c>
      <c r="I590" s="71"/>
      <c r="J590" s="194">
        <v>2566247.67</v>
      </c>
      <c r="K590" s="194">
        <v>2566247.67</v>
      </c>
      <c r="L590" s="194">
        <v>0</v>
      </c>
      <c r="M590" s="194">
        <v>2566247.67</v>
      </c>
      <c r="N590" s="194">
        <v>2566247.67</v>
      </c>
      <c r="O590" s="194">
        <v>0</v>
      </c>
      <c r="P590" s="72">
        <v>100</v>
      </c>
    </row>
    <row r="591" spans="1:16" ht="31.5" x14ac:dyDescent="0.25">
      <c r="A591" s="70" t="s">
        <v>279</v>
      </c>
      <c r="B591" s="71" t="s">
        <v>64</v>
      </c>
      <c r="C591" s="71" t="s">
        <v>224</v>
      </c>
      <c r="D591" s="71" t="s">
        <v>99</v>
      </c>
      <c r="E591" s="71" t="s">
        <v>111</v>
      </c>
      <c r="F591" s="71" t="s">
        <v>260</v>
      </c>
      <c r="G591" s="71" t="s">
        <v>337</v>
      </c>
      <c r="H591" s="71" t="s">
        <v>234</v>
      </c>
      <c r="I591" s="71" t="s">
        <v>829</v>
      </c>
      <c r="J591" s="194">
        <v>2566247.67</v>
      </c>
      <c r="K591" s="194">
        <v>2566247.67</v>
      </c>
      <c r="L591" s="194">
        <v>0</v>
      </c>
      <c r="M591" s="194">
        <v>2566247.67</v>
      </c>
      <c r="N591" s="194">
        <v>2566247.67</v>
      </c>
      <c r="O591" s="194">
        <v>0</v>
      </c>
      <c r="P591" s="72">
        <v>100</v>
      </c>
    </row>
    <row r="592" spans="1:16" x14ac:dyDescent="0.25">
      <c r="A592" s="70" t="s">
        <v>282</v>
      </c>
      <c r="B592" s="71" t="s">
        <v>64</v>
      </c>
      <c r="C592" s="71" t="s">
        <v>224</v>
      </c>
      <c r="D592" s="71" t="s">
        <v>99</v>
      </c>
      <c r="E592" s="71" t="s">
        <v>111</v>
      </c>
      <c r="F592" s="71" t="s">
        <v>260</v>
      </c>
      <c r="G592" s="71" t="s">
        <v>337</v>
      </c>
      <c r="H592" s="71" t="s">
        <v>234</v>
      </c>
      <c r="I592" s="71" t="s">
        <v>283</v>
      </c>
      <c r="J592" s="194">
        <v>2566247.67</v>
      </c>
      <c r="K592" s="194">
        <v>2566247.67</v>
      </c>
      <c r="L592" s="194">
        <v>0</v>
      </c>
      <c r="M592" s="194">
        <v>2566247.67</v>
      </c>
      <c r="N592" s="194">
        <v>2566247.67</v>
      </c>
      <c r="O592" s="194">
        <v>0</v>
      </c>
      <c r="P592" s="72">
        <v>100</v>
      </c>
    </row>
    <row r="593" spans="1:16" ht="47.25" x14ac:dyDescent="0.25">
      <c r="A593" s="70" t="s">
        <v>1098</v>
      </c>
      <c r="B593" s="71" t="s">
        <v>64</v>
      </c>
      <c r="C593" s="71" t="s">
        <v>224</v>
      </c>
      <c r="D593" s="71" t="s">
        <v>99</v>
      </c>
      <c r="E593" s="71" t="s">
        <v>111</v>
      </c>
      <c r="F593" s="71" t="s">
        <v>260</v>
      </c>
      <c r="G593" s="71" t="s">
        <v>337</v>
      </c>
      <c r="H593" s="71" t="s">
        <v>1099</v>
      </c>
      <c r="I593" s="71"/>
      <c r="J593" s="194">
        <v>3350000</v>
      </c>
      <c r="K593" s="194">
        <v>0</v>
      </c>
      <c r="L593" s="194">
        <v>3350000</v>
      </c>
      <c r="M593" s="194">
        <v>3350000</v>
      </c>
      <c r="N593" s="194">
        <v>0</v>
      </c>
      <c r="O593" s="194">
        <v>3350000</v>
      </c>
      <c r="P593" s="72">
        <v>100</v>
      </c>
    </row>
    <row r="594" spans="1:16" ht="31.5" x14ac:dyDescent="0.25">
      <c r="A594" s="70" t="s">
        <v>279</v>
      </c>
      <c r="B594" s="71" t="s">
        <v>64</v>
      </c>
      <c r="C594" s="71" t="s">
        <v>224</v>
      </c>
      <c r="D594" s="71" t="s">
        <v>99</v>
      </c>
      <c r="E594" s="71" t="s">
        <v>111</v>
      </c>
      <c r="F594" s="71" t="s">
        <v>260</v>
      </c>
      <c r="G594" s="71" t="s">
        <v>337</v>
      </c>
      <c r="H594" s="71" t="s">
        <v>1099</v>
      </c>
      <c r="I594" s="71" t="s">
        <v>829</v>
      </c>
      <c r="J594" s="194">
        <v>3350000</v>
      </c>
      <c r="K594" s="194">
        <v>0</v>
      </c>
      <c r="L594" s="194">
        <v>3350000</v>
      </c>
      <c r="M594" s="194">
        <v>3350000</v>
      </c>
      <c r="N594" s="194">
        <v>0</v>
      </c>
      <c r="O594" s="194">
        <v>3350000</v>
      </c>
      <c r="P594" s="72">
        <v>100</v>
      </c>
    </row>
    <row r="595" spans="1:16" x14ac:dyDescent="0.25">
      <c r="A595" s="70" t="s">
        <v>282</v>
      </c>
      <c r="B595" s="71" t="s">
        <v>64</v>
      </c>
      <c r="C595" s="71" t="s">
        <v>224</v>
      </c>
      <c r="D595" s="71" t="s">
        <v>99</v>
      </c>
      <c r="E595" s="71" t="s">
        <v>111</v>
      </c>
      <c r="F595" s="71" t="s">
        <v>260</v>
      </c>
      <c r="G595" s="71" t="s">
        <v>337</v>
      </c>
      <c r="H595" s="71" t="s">
        <v>1099</v>
      </c>
      <c r="I595" s="71" t="s">
        <v>283</v>
      </c>
      <c r="J595" s="194">
        <v>3350000</v>
      </c>
      <c r="K595" s="194">
        <v>0</v>
      </c>
      <c r="L595" s="194">
        <v>3350000</v>
      </c>
      <c r="M595" s="194">
        <v>3350000</v>
      </c>
      <c r="N595" s="194">
        <v>0</v>
      </c>
      <c r="O595" s="194">
        <v>3350000</v>
      </c>
      <c r="P595" s="72">
        <v>100</v>
      </c>
    </row>
    <row r="596" spans="1:16" ht="31.5" x14ac:dyDescent="0.25">
      <c r="A596" s="70" t="s">
        <v>755</v>
      </c>
      <c r="B596" s="71" t="s">
        <v>64</v>
      </c>
      <c r="C596" s="71" t="s">
        <v>224</v>
      </c>
      <c r="D596" s="71" t="s">
        <v>99</v>
      </c>
      <c r="E596" s="71" t="s">
        <v>111</v>
      </c>
      <c r="F596" s="71" t="s">
        <v>260</v>
      </c>
      <c r="G596" s="71" t="s">
        <v>337</v>
      </c>
      <c r="H596" s="71" t="s">
        <v>756</v>
      </c>
      <c r="I596" s="71"/>
      <c r="J596" s="194">
        <v>75000</v>
      </c>
      <c r="K596" s="194">
        <v>0</v>
      </c>
      <c r="L596" s="194">
        <v>75000</v>
      </c>
      <c r="M596" s="194">
        <v>75000</v>
      </c>
      <c r="N596" s="194">
        <v>0</v>
      </c>
      <c r="O596" s="194">
        <v>75000</v>
      </c>
      <c r="P596" s="72">
        <v>100</v>
      </c>
    </row>
    <row r="597" spans="1:16" ht="31.5" x14ac:dyDescent="0.25">
      <c r="A597" s="70" t="s">
        <v>279</v>
      </c>
      <c r="B597" s="71" t="s">
        <v>64</v>
      </c>
      <c r="C597" s="71" t="s">
        <v>224</v>
      </c>
      <c r="D597" s="71" t="s">
        <v>99</v>
      </c>
      <c r="E597" s="71" t="s">
        <v>111</v>
      </c>
      <c r="F597" s="71" t="s">
        <v>260</v>
      </c>
      <c r="G597" s="71" t="s">
        <v>337</v>
      </c>
      <c r="H597" s="71" t="s">
        <v>756</v>
      </c>
      <c r="I597" s="71" t="s">
        <v>829</v>
      </c>
      <c r="J597" s="194">
        <v>75000</v>
      </c>
      <c r="K597" s="194">
        <v>0</v>
      </c>
      <c r="L597" s="194">
        <v>75000</v>
      </c>
      <c r="M597" s="194">
        <v>75000</v>
      </c>
      <c r="N597" s="194">
        <v>0</v>
      </c>
      <c r="O597" s="194">
        <v>75000</v>
      </c>
      <c r="P597" s="72">
        <v>100</v>
      </c>
    </row>
    <row r="598" spans="1:16" x14ac:dyDescent="0.25">
      <c r="A598" s="70" t="s">
        <v>282</v>
      </c>
      <c r="B598" s="71" t="s">
        <v>64</v>
      </c>
      <c r="C598" s="71" t="s">
        <v>224</v>
      </c>
      <c r="D598" s="71" t="s">
        <v>99</v>
      </c>
      <c r="E598" s="71" t="s">
        <v>111</v>
      </c>
      <c r="F598" s="71" t="s">
        <v>260</v>
      </c>
      <c r="G598" s="71" t="s">
        <v>337</v>
      </c>
      <c r="H598" s="71" t="s">
        <v>756</v>
      </c>
      <c r="I598" s="71" t="s">
        <v>283</v>
      </c>
      <c r="J598" s="194">
        <v>75000</v>
      </c>
      <c r="K598" s="194">
        <v>0</v>
      </c>
      <c r="L598" s="194">
        <v>75000</v>
      </c>
      <c r="M598" s="194">
        <v>75000</v>
      </c>
      <c r="N598" s="194">
        <v>0</v>
      </c>
      <c r="O598" s="194">
        <v>75000</v>
      </c>
      <c r="P598" s="72">
        <v>100</v>
      </c>
    </row>
    <row r="599" spans="1:16" ht="47.25" x14ac:dyDescent="0.25">
      <c r="A599" s="70" t="s">
        <v>1098</v>
      </c>
      <c r="B599" s="71" t="s">
        <v>64</v>
      </c>
      <c r="C599" s="71" t="s">
        <v>224</v>
      </c>
      <c r="D599" s="71" t="s">
        <v>99</v>
      </c>
      <c r="E599" s="71" t="s">
        <v>111</v>
      </c>
      <c r="F599" s="71" t="s">
        <v>260</v>
      </c>
      <c r="G599" s="71" t="s">
        <v>337</v>
      </c>
      <c r="H599" s="71" t="s">
        <v>1100</v>
      </c>
      <c r="I599" s="71"/>
      <c r="J599" s="194">
        <v>33838.400000000001</v>
      </c>
      <c r="K599" s="194">
        <v>33838.400000000001</v>
      </c>
      <c r="L599" s="194">
        <v>0</v>
      </c>
      <c r="M599" s="194">
        <v>33838.400000000001</v>
      </c>
      <c r="N599" s="194">
        <v>33838.400000000001</v>
      </c>
      <c r="O599" s="194">
        <v>0</v>
      </c>
      <c r="P599" s="72">
        <v>100</v>
      </c>
    </row>
    <row r="600" spans="1:16" ht="31.5" x14ac:dyDescent="0.25">
      <c r="A600" s="70" t="s">
        <v>279</v>
      </c>
      <c r="B600" s="71" t="s">
        <v>64</v>
      </c>
      <c r="C600" s="71" t="s">
        <v>224</v>
      </c>
      <c r="D600" s="71" t="s">
        <v>99</v>
      </c>
      <c r="E600" s="71" t="s">
        <v>111</v>
      </c>
      <c r="F600" s="71" t="s">
        <v>260</v>
      </c>
      <c r="G600" s="71" t="s">
        <v>337</v>
      </c>
      <c r="H600" s="71" t="s">
        <v>1100</v>
      </c>
      <c r="I600" s="71" t="s">
        <v>829</v>
      </c>
      <c r="J600" s="194">
        <v>33838.400000000001</v>
      </c>
      <c r="K600" s="194">
        <v>33838.400000000001</v>
      </c>
      <c r="L600" s="194">
        <v>0</v>
      </c>
      <c r="M600" s="194">
        <v>33838.400000000001</v>
      </c>
      <c r="N600" s="194">
        <v>33838.400000000001</v>
      </c>
      <c r="O600" s="194">
        <v>0</v>
      </c>
      <c r="P600" s="72">
        <v>100</v>
      </c>
    </row>
    <row r="601" spans="1:16" x14ac:dyDescent="0.25">
      <c r="A601" s="70" t="s">
        <v>282</v>
      </c>
      <c r="B601" s="71" t="s">
        <v>64</v>
      </c>
      <c r="C601" s="71" t="s">
        <v>224</v>
      </c>
      <c r="D601" s="71" t="s">
        <v>99</v>
      </c>
      <c r="E601" s="71" t="s">
        <v>111</v>
      </c>
      <c r="F601" s="71" t="s">
        <v>260</v>
      </c>
      <c r="G601" s="71" t="s">
        <v>337</v>
      </c>
      <c r="H601" s="71" t="s">
        <v>1100</v>
      </c>
      <c r="I601" s="71" t="s">
        <v>283</v>
      </c>
      <c r="J601" s="194">
        <v>33838.400000000001</v>
      </c>
      <c r="K601" s="194">
        <v>33838.400000000001</v>
      </c>
      <c r="L601" s="194">
        <v>0</v>
      </c>
      <c r="M601" s="194">
        <v>33838.400000000001</v>
      </c>
      <c r="N601" s="194">
        <v>33838.400000000001</v>
      </c>
      <c r="O601" s="194">
        <v>0</v>
      </c>
      <c r="P601" s="72">
        <v>100</v>
      </c>
    </row>
    <row r="602" spans="1:16" ht="31.5" x14ac:dyDescent="0.25">
      <c r="A602" s="70" t="s">
        <v>755</v>
      </c>
      <c r="B602" s="71" t="s">
        <v>64</v>
      </c>
      <c r="C602" s="71" t="s">
        <v>224</v>
      </c>
      <c r="D602" s="71" t="s">
        <v>99</v>
      </c>
      <c r="E602" s="71" t="s">
        <v>111</v>
      </c>
      <c r="F602" s="71" t="s">
        <v>260</v>
      </c>
      <c r="G602" s="71" t="s">
        <v>337</v>
      </c>
      <c r="H602" s="71" t="s">
        <v>757</v>
      </c>
      <c r="I602" s="71"/>
      <c r="J602" s="194">
        <v>757.58</v>
      </c>
      <c r="K602" s="194">
        <v>757.58</v>
      </c>
      <c r="L602" s="194">
        <v>0</v>
      </c>
      <c r="M602" s="194">
        <v>757.58</v>
      </c>
      <c r="N602" s="194">
        <v>757.58</v>
      </c>
      <c r="O602" s="194">
        <v>0</v>
      </c>
      <c r="P602" s="72">
        <v>100</v>
      </c>
    </row>
    <row r="603" spans="1:16" ht="31.5" x14ac:dyDescent="0.25">
      <c r="A603" s="70" t="s">
        <v>279</v>
      </c>
      <c r="B603" s="71" t="s">
        <v>64</v>
      </c>
      <c r="C603" s="71" t="s">
        <v>224</v>
      </c>
      <c r="D603" s="71" t="s">
        <v>99</v>
      </c>
      <c r="E603" s="71" t="s">
        <v>111</v>
      </c>
      <c r="F603" s="71" t="s">
        <v>260</v>
      </c>
      <c r="G603" s="71" t="s">
        <v>337</v>
      </c>
      <c r="H603" s="71" t="s">
        <v>757</v>
      </c>
      <c r="I603" s="71" t="s">
        <v>829</v>
      </c>
      <c r="J603" s="194">
        <v>757.58</v>
      </c>
      <c r="K603" s="194">
        <v>757.58</v>
      </c>
      <c r="L603" s="194">
        <v>0</v>
      </c>
      <c r="M603" s="194">
        <v>757.58</v>
      </c>
      <c r="N603" s="194">
        <v>757.58</v>
      </c>
      <c r="O603" s="194">
        <v>0</v>
      </c>
      <c r="P603" s="72">
        <v>100</v>
      </c>
    </row>
    <row r="604" spans="1:16" x14ac:dyDescent="0.25">
      <c r="A604" s="70" t="s">
        <v>282</v>
      </c>
      <c r="B604" s="71" t="s">
        <v>64</v>
      </c>
      <c r="C604" s="71" t="s">
        <v>224</v>
      </c>
      <c r="D604" s="71" t="s">
        <v>99</v>
      </c>
      <c r="E604" s="71" t="s">
        <v>111</v>
      </c>
      <c r="F604" s="71" t="s">
        <v>260</v>
      </c>
      <c r="G604" s="71" t="s">
        <v>337</v>
      </c>
      <c r="H604" s="71" t="s">
        <v>757</v>
      </c>
      <c r="I604" s="71" t="s">
        <v>283</v>
      </c>
      <c r="J604" s="194">
        <v>757.58</v>
      </c>
      <c r="K604" s="194">
        <v>757.58</v>
      </c>
      <c r="L604" s="194">
        <v>0</v>
      </c>
      <c r="M604" s="194">
        <v>757.58</v>
      </c>
      <c r="N604" s="194">
        <v>757.58</v>
      </c>
      <c r="O604" s="194">
        <v>0</v>
      </c>
      <c r="P604" s="72">
        <v>100</v>
      </c>
    </row>
    <row r="605" spans="1:16" x14ac:dyDescent="0.25">
      <c r="A605" s="70" t="s">
        <v>210</v>
      </c>
      <c r="B605" s="71" t="s">
        <v>64</v>
      </c>
      <c r="C605" s="71" t="s">
        <v>224</v>
      </c>
      <c r="D605" s="71" t="s">
        <v>111</v>
      </c>
      <c r="E605" s="71"/>
      <c r="F605" s="71"/>
      <c r="G605" s="71"/>
      <c r="H605" s="71"/>
      <c r="I605" s="71"/>
      <c r="J605" s="194">
        <v>532915975.06</v>
      </c>
      <c r="K605" s="194">
        <v>86153490.569999993</v>
      </c>
      <c r="L605" s="194">
        <v>439809259.19</v>
      </c>
      <c r="M605" s="194">
        <v>530003091.44</v>
      </c>
      <c r="N605" s="194">
        <v>83365454.599999994</v>
      </c>
      <c r="O605" s="194">
        <v>439684411.54000002</v>
      </c>
      <c r="P605" s="72">
        <v>99.453406586343746</v>
      </c>
    </row>
    <row r="606" spans="1:16" ht="47.25" x14ac:dyDescent="0.25">
      <c r="A606" s="70" t="s">
        <v>924</v>
      </c>
      <c r="B606" s="71" t="s">
        <v>64</v>
      </c>
      <c r="C606" s="71" t="s">
        <v>224</v>
      </c>
      <c r="D606" s="71" t="s">
        <v>111</v>
      </c>
      <c r="E606" s="71" t="s">
        <v>111</v>
      </c>
      <c r="F606" s="71"/>
      <c r="G606" s="71"/>
      <c r="H606" s="71"/>
      <c r="I606" s="71"/>
      <c r="J606" s="194">
        <v>532915975.06</v>
      </c>
      <c r="K606" s="194">
        <v>86153490.569999993</v>
      </c>
      <c r="L606" s="194">
        <v>439809259.19</v>
      </c>
      <c r="M606" s="194">
        <v>530003091.44</v>
      </c>
      <c r="N606" s="194">
        <v>83365454.599999994</v>
      </c>
      <c r="O606" s="194">
        <v>439684411.54000002</v>
      </c>
      <c r="P606" s="72">
        <v>99.453406586343746</v>
      </c>
    </row>
    <row r="607" spans="1:16" ht="31.5" x14ac:dyDescent="0.25">
      <c r="A607" s="70" t="s">
        <v>876</v>
      </c>
      <c r="B607" s="71" t="s">
        <v>64</v>
      </c>
      <c r="C607" s="71" t="s">
        <v>224</v>
      </c>
      <c r="D607" s="71" t="s">
        <v>111</v>
      </c>
      <c r="E607" s="71" t="s">
        <v>111</v>
      </c>
      <c r="F607" s="71" t="s">
        <v>260</v>
      </c>
      <c r="G607" s="71"/>
      <c r="H607" s="71"/>
      <c r="I607" s="71"/>
      <c r="J607" s="194">
        <v>532915975.06</v>
      </c>
      <c r="K607" s="194">
        <v>86153490.569999993</v>
      </c>
      <c r="L607" s="194">
        <v>439809259.19</v>
      </c>
      <c r="M607" s="194">
        <v>530003091.44</v>
      </c>
      <c r="N607" s="194">
        <v>83365454.599999994</v>
      </c>
      <c r="O607" s="194">
        <v>439684411.54000002</v>
      </c>
      <c r="P607" s="72">
        <v>99.453406586343746</v>
      </c>
    </row>
    <row r="608" spans="1:16" ht="47.25" x14ac:dyDescent="0.25">
      <c r="A608" s="70" t="s">
        <v>338</v>
      </c>
      <c r="B608" s="71" t="s">
        <v>64</v>
      </c>
      <c r="C608" s="71" t="s">
        <v>224</v>
      </c>
      <c r="D608" s="71" t="s">
        <v>111</v>
      </c>
      <c r="E608" s="71" t="s">
        <v>111</v>
      </c>
      <c r="F608" s="71" t="s">
        <v>260</v>
      </c>
      <c r="G608" s="71" t="s">
        <v>284</v>
      </c>
      <c r="H608" s="71"/>
      <c r="I608" s="71"/>
      <c r="J608" s="194">
        <v>511052631.41000003</v>
      </c>
      <c r="K608" s="194">
        <v>77568915.920000002</v>
      </c>
      <c r="L608" s="194">
        <v>426530490.19</v>
      </c>
      <c r="M608" s="194">
        <v>508139747.79000002</v>
      </c>
      <c r="N608" s="194">
        <v>74780879.950000003</v>
      </c>
      <c r="O608" s="194">
        <v>426405642.54000002</v>
      </c>
      <c r="P608" s="72">
        <v>99.430022772417132</v>
      </c>
    </row>
    <row r="609" spans="1:16" ht="31.5" x14ac:dyDescent="0.25">
      <c r="A609" s="70" t="s">
        <v>339</v>
      </c>
      <c r="B609" s="71" t="s">
        <v>64</v>
      </c>
      <c r="C609" s="71" t="s">
        <v>224</v>
      </c>
      <c r="D609" s="71" t="s">
        <v>111</v>
      </c>
      <c r="E609" s="71" t="s">
        <v>111</v>
      </c>
      <c r="F609" s="71" t="s">
        <v>260</v>
      </c>
      <c r="G609" s="71" t="s">
        <v>284</v>
      </c>
      <c r="H609" s="71" t="s">
        <v>236</v>
      </c>
      <c r="I609" s="71"/>
      <c r="J609" s="194">
        <v>83332373.840000004</v>
      </c>
      <c r="K609" s="194">
        <v>76379148.540000007</v>
      </c>
      <c r="L609" s="194">
        <v>0</v>
      </c>
      <c r="M609" s="194">
        <v>80645569.799999997</v>
      </c>
      <c r="N609" s="194">
        <v>73692344.5</v>
      </c>
      <c r="O609" s="194">
        <v>0</v>
      </c>
      <c r="P609" s="72">
        <v>96.77579802879643</v>
      </c>
    </row>
    <row r="610" spans="1:16" x14ac:dyDescent="0.25">
      <c r="A610" s="70" t="s">
        <v>263</v>
      </c>
      <c r="B610" s="71" t="s">
        <v>64</v>
      </c>
      <c r="C610" s="71" t="s">
        <v>224</v>
      </c>
      <c r="D610" s="71" t="s">
        <v>111</v>
      </c>
      <c r="E610" s="71" t="s">
        <v>111</v>
      </c>
      <c r="F610" s="71" t="s">
        <v>260</v>
      </c>
      <c r="G610" s="71" t="s">
        <v>284</v>
      </c>
      <c r="H610" s="71" t="s">
        <v>236</v>
      </c>
      <c r="I610" s="71" t="s">
        <v>835</v>
      </c>
      <c r="J610" s="194">
        <v>2174437</v>
      </c>
      <c r="K610" s="194">
        <v>2174437</v>
      </c>
      <c r="L610" s="194">
        <v>0</v>
      </c>
      <c r="M610" s="194">
        <v>2174437</v>
      </c>
      <c r="N610" s="194">
        <v>2174437</v>
      </c>
      <c r="O610" s="194">
        <v>0</v>
      </c>
      <c r="P610" s="72">
        <v>100</v>
      </c>
    </row>
    <row r="611" spans="1:16" ht="31.5" x14ac:dyDescent="0.25">
      <c r="A611" s="70" t="s">
        <v>264</v>
      </c>
      <c r="B611" s="71" t="s">
        <v>64</v>
      </c>
      <c r="C611" s="71" t="s">
        <v>224</v>
      </c>
      <c r="D611" s="71" t="s">
        <v>111</v>
      </c>
      <c r="E611" s="71" t="s">
        <v>111</v>
      </c>
      <c r="F611" s="71" t="s">
        <v>260</v>
      </c>
      <c r="G611" s="71" t="s">
        <v>284</v>
      </c>
      <c r="H611" s="71" t="s">
        <v>236</v>
      </c>
      <c r="I611" s="71" t="s">
        <v>265</v>
      </c>
      <c r="J611" s="194">
        <v>2174437</v>
      </c>
      <c r="K611" s="194">
        <v>2174437</v>
      </c>
      <c r="L611" s="194">
        <v>0</v>
      </c>
      <c r="M611" s="194">
        <v>2174437</v>
      </c>
      <c r="N611" s="194">
        <v>2174437</v>
      </c>
      <c r="O611" s="194">
        <v>0</v>
      </c>
      <c r="P611" s="72">
        <v>100</v>
      </c>
    </row>
    <row r="612" spans="1:16" ht="31.5" x14ac:dyDescent="0.25">
      <c r="A612" s="70" t="s">
        <v>279</v>
      </c>
      <c r="B612" s="71" t="s">
        <v>64</v>
      </c>
      <c r="C612" s="71" t="s">
        <v>224</v>
      </c>
      <c r="D612" s="71" t="s">
        <v>111</v>
      </c>
      <c r="E612" s="71" t="s">
        <v>111</v>
      </c>
      <c r="F612" s="71" t="s">
        <v>260</v>
      </c>
      <c r="G612" s="71" t="s">
        <v>284</v>
      </c>
      <c r="H612" s="71" t="s">
        <v>236</v>
      </c>
      <c r="I612" s="71" t="s">
        <v>829</v>
      </c>
      <c r="J612" s="194">
        <v>81157936.840000004</v>
      </c>
      <c r="K612" s="194">
        <v>74204711.540000007</v>
      </c>
      <c r="L612" s="194">
        <v>0</v>
      </c>
      <c r="M612" s="194">
        <v>78471132.799999997</v>
      </c>
      <c r="N612" s="194">
        <v>71517907.5</v>
      </c>
      <c r="O612" s="194">
        <v>0</v>
      </c>
      <c r="P612" s="72">
        <v>96.689413081930681</v>
      </c>
    </row>
    <row r="613" spans="1:16" x14ac:dyDescent="0.25">
      <c r="A613" s="70" t="s">
        <v>282</v>
      </c>
      <c r="B613" s="71" t="s">
        <v>64</v>
      </c>
      <c r="C613" s="71" t="s">
        <v>224</v>
      </c>
      <c r="D613" s="71" t="s">
        <v>111</v>
      </c>
      <c r="E613" s="71" t="s">
        <v>111</v>
      </c>
      <c r="F613" s="71" t="s">
        <v>260</v>
      </c>
      <c r="G613" s="71" t="s">
        <v>284</v>
      </c>
      <c r="H613" s="71" t="s">
        <v>236</v>
      </c>
      <c r="I613" s="71" t="s">
        <v>283</v>
      </c>
      <c r="J613" s="194">
        <v>81157936.840000004</v>
      </c>
      <c r="K613" s="194">
        <v>74204711.540000007</v>
      </c>
      <c r="L613" s="194">
        <v>0</v>
      </c>
      <c r="M613" s="194">
        <v>78471132.799999997</v>
      </c>
      <c r="N613" s="194">
        <v>71517907.5</v>
      </c>
      <c r="O613" s="194">
        <v>0</v>
      </c>
      <c r="P613" s="72">
        <v>96.689413081930681</v>
      </c>
    </row>
    <row r="614" spans="1:16" ht="173.25" x14ac:dyDescent="0.25">
      <c r="A614" s="70" t="s">
        <v>758</v>
      </c>
      <c r="B614" s="71" t="s">
        <v>64</v>
      </c>
      <c r="C614" s="71" t="s">
        <v>224</v>
      </c>
      <c r="D614" s="71" t="s">
        <v>111</v>
      </c>
      <c r="E614" s="71" t="s">
        <v>111</v>
      </c>
      <c r="F614" s="71" t="s">
        <v>260</v>
      </c>
      <c r="G614" s="71" t="s">
        <v>284</v>
      </c>
      <c r="H614" s="71" t="s">
        <v>759</v>
      </c>
      <c r="I614" s="71"/>
      <c r="J614" s="194">
        <v>33475975</v>
      </c>
      <c r="K614" s="194">
        <v>0</v>
      </c>
      <c r="L614" s="194">
        <v>33475975</v>
      </c>
      <c r="M614" s="194">
        <v>33475975</v>
      </c>
      <c r="N614" s="194">
        <v>0</v>
      </c>
      <c r="O614" s="194">
        <v>33475975</v>
      </c>
      <c r="P614" s="72">
        <v>100</v>
      </c>
    </row>
    <row r="615" spans="1:16" ht="31.5" x14ac:dyDescent="0.25">
      <c r="A615" s="70" t="s">
        <v>279</v>
      </c>
      <c r="B615" s="71" t="s">
        <v>64</v>
      </c>
      <c r="C615" s="71" t="s">
        <v>224</v>
      </c>
      <c r="D615" s="71" t="s">
        <v>111</v>
      </c>
      <c r="E615" s="71" t="s">
        <v>111</v>
      </c>
      <c r="F615" s="71" t="s">
        <v>260</v>
      </c>
      <c r="G615" s="71" t="s">
        <v>284</v>
      </c>
      <c r="H615" s="71" t="s">
        <v>759</v>
      </c>
      <c r="I615" s="71" t="s">
        <v>829</v>
      </c>
      <c r="J615" s="194">
        <v>33475975</v>
      </c>
      <c r="K615" s="194">
        <v>0</v>
      </c>
      <c r="L615" s="194">
        <v>33475975</v>
      </c>
      <c r="M615" s="194">
        <v>33475975</v>
      </c>
      <c r="N615" s="194">
        <v>0</v>
      </c>
      <c r="O615" s="194">
        <v>33475975</v>
      </c>
      <c r="P615" s="72">
        <v>100</v>
      </c>
    </row>
    <row r="616" spans="1:16" x14ac:dyDescent="0.25">
      <c r="A616" s="70" t="s">
        <v>282</v>
      </c>
      <c r="B616" s="71" t="s">
        <v>64</v>
      </c>
      <c r="C616" s="71" t="s">
        <v>224</v>
      </c>
      <c r="D616" s="71" t="s">
        <v>111</v>
      </c>
      <c r="E616" s="71" t="s">
        <v>111</v>
      </c>
      <c r="F616" s="71" t="s">
        <v>260</v>
      </c>
      <c r="G616" s="71" t="s">
        <v>284</v>
      </c>
      <c r="H616" s="71" t="s">
        <v>759</v>
      </c>
      <c r="I616" s="71" t="s">
        <v>283</v>
      </c>
      <c r="J616" s="194">
        <v>33475975</v>
      </c>
      <c r="K616" s="194">
        <v>0</v>
      </c>
      <c r="L616" s="194">
        <v>33475975</v>
      </c>
      <c r="M616" s="194">
        <v>33475975</v>
      </c>
      <c r="N616" s="194">
        <v>0</v>
      </c>
      <c r="O616" s="194">
        <v>33475975</v>
      </c>
      <c r="P616" s="72">
        <v>100</v>
      </c>
    </row>
    <row r="617" spans="1:16" ht="220.5" x14ac:dyDescent="0.25">
      <c r="A617" s="70" t="s">
        <v>1101</v>
      </c>
      <c r="B617" s="71" t="s">
        <v>64</v>
      </c>
      <c r="C617" s="71" t="s">
        <v>224</v>
      </c>
      <c r="D617" s="71" t="s">
        <v>111</v>
      </c>
      <c r="E617" s="71" t="s">
        <v>111</v>
      </c>
      <c r="F617" s="71" t="s">
        <v>260</v>
      </c>
      <c r="G617" s="71" t="s">
        <v>284</v>
      </c>
      <c r="H617" s="71" t="s">
        <v>1102</v>
      </c>
      <c r="I617" s="71"/>
      <c r="J617" s="194">
        <v>209930</v>
      </c>
      <c r="K617" s="194">
        <v>0</v>
      </c>
      <c r="L617" s="194">
        <v>209930</v>
      </c>
      <c r="M617" s="194">
        <v>209930</v>
      </c>
      <c r="N617" s="194">
        <v>0</v>
      </c>
      <c r="O617" s="194">
        <v>209930</v>
      </c>
      <c r="P617" s="72">
        <v>100</v>
      </c>
    </row>
    <row r="618" spans="1:16" ht="31.5" x14ac:dyDescent="0.25">
      <c r="A618" s="70" t="s">
        <v>279</v>
      </c>
      <c r="B618" s="71" t="s">
        <v>64</v>
      </c>
      <c r="C618" s="71" t="s">
        <v>224</v>
      </c>
      <c r="D618" s="71" t="s">
        <v>111</v>
      </c>
      <c r="E618" s="71" t="s">
        <v>111</v>
      </c>
      <c r="F618" s="71" t="s">
        <v>260</v>
      </c>
      <c r="G618" s="71" t="s">
        <v>284</v>
      </c>
      <c r="H618" s="71" t="s">
        <v>1102</v>
      </c>
      <c r="I618" s="71" t="s">
        <v>829</v>
      </c>
      <c r="J618" s="194">
        <v>209930</v>
      </c>
      <c r="K618" s="194">
        <v>0</v>
      </c>
      <c r="L618" s="194">
        <v>209930</v>
      </c>
      <c r="M618" s="194">
        <v>209930</v>
      </c>
      <c r="N618" s="194">
        <v>0</v>
      </c>
      <c r="O618" s="194">
        <v>209930</v>
      </c>
      <c r="P618" s="72">
        <v>100</v>
      </c>
    </row>
    <row r="619" spans="1:16" x14ac:dyDescent="0.25">
      <c r="A619" s="70" t="s">
        <v>282</v>
      </c>
      <c r="B619" s="71" t="s">
        <v>64</v>
      </c>
      <c r="C619" s="71" t="s">
        <v>224</v>
      </c>
      <c r="D619" s="71" t="s">
        <v>111</v>
      </c>
      <c r="E619" s="71" t="s">
        <v>111</v>
      </c>
      <c r="F619" s="71" t="s">
        <v>260</v>
      </c>
      <c r="G619" s="71" t="s">
        <v>284</v>
      </c>
      <c r="H619" s="71" t="s">
        <v>1102</v>
      </c>
      <c r="I619" s="71" t="s">
        <v>283</v>
      </c>
      <c r="J619" s="194">
        <v>209930</v>
      </c>
      <c r="K619" s="194">
        <v>0</v>
      </c>
      <c r="L619" s="194">
        <v>209930</v>
      </c>
      <c r="M619" s="194">
        <v>209930</v>
      </c>
      <c r="N619" s="194">
        <v>0</v>
      </c>
      <c r="O619" s="194">
        <v>209930</v>
      </c>
      <c r="P619" s="72">
        <v>100</v>
      </c>
    </row>
    <row r="620" spans="1:16" ht="63" x14ac:dyDescent="0.25">
      <c r="A620" s="70" t="s">
        <v>340</v>
      </c>
      <c r="B620" s="71" t="s">
        <v>64</v>
      </c>
      <c r="C620" s="71" t="s">
        <v>224</v>
      </c>
      <c r="D620" s="71" t="s">
        <v>111</v>
      </c>
      <c r="E620" s="71" t="s">
        <v>111</v>
      </c>
      <c r="F620" s="71" t="s">
        <v>260</v>
      </c>
      <c r="G620" s="71" t="s">
        <v>284</v>
      </c>
      <c r="H620" s="71" t="s">
        <v>335</v>
      </c>
      <c r="I620" s="71"/>
      <c r="J620" s="194">
        <v>375442692</v>
      </c>
      <c r="K620" s="194">
        <v>0</v>
      </c>
      <c r="L620" s="194">
        <v>375442692</v>
      </c>
      <c r="M620" s="194">
        <v>375368460.54000002</v>
      </c>
      <c r="N620" s="194">
        <v>0</v>
      </c>
      <c r="O620" s="194">
        <v>375368460.54000002</v>
      </c>
      <c r="P620" s="72">
        <v>99.980228284747113</v>
      </c>
    </row>
    <row r="621" spans="1:16" ht="78.75" x14ac:dyDescent="0.25">
      <c r="A621" s="70" t="s">
        <v>226</v>
      </c>
      <c r="B621" s="71" t="s">
        <v>64</v>
      </c>
      <c r="C621" s="71" t="s">
        <v>224</v>
      </c>
      <c r="D621" s="71" t="s">
        <v>111</v>
      </c>
      <c r="E621" s="71" t="s">
        <v>111</v>
      </c>
      <c r="F621" s="71" t="s">
        <v>260</v>
      </c>
      <c r="G621" s="71" t="s">
        <v>284</v>
      </c>
      <c r="H621" s="71" t="s">
        <v>335</v>
      </c>
      <c r="I621" s="71" t="s">
        <v>134</v>
      </c>
      <c r="J621" s="194">
        <v>443259.72</v>
      </c>
      <c r="K621" s="194">
        <v>0</v>
      </c>
      <c r="L621" s="194">
        <v>443259.72</v>
      </c>
      <c r="M621" s="194">
        <v>443259.72</v>
      </c>
      <c r="N621" s="194">
        <v>0</v>
      </c>
      <c r="O621" s="194">
        <v>443259.72</v>
      </c>
      <c r="P621" s="72">
        <v>100</v>
      </c>
    </row>
    <row r="622" spans="1:16" ht="31.5" x14ac:dyDescent="0.25">
      <c r="A622" s="70" t="s">
        <v>227</v>
      </c>
      <c r="B622" s="71" t="s">
        <v>64</v>
      </c>
      <c r="C622" s="71" t="s">
        <v>224</v>
      </c>
      <c r="D622" s="71" t="s">
        <v>111</v>
      </c>
      <c r="E622" s="71" t="s">
        <v>111</v>
      </c>
      <c r="F622" s="71" t="s">
        <v>260</v>
      </c>
      <c r="G622" s="71" t="s">
        <v>284</v>
      </c>
      <c r="H622" s="71" t="s">
        <v>335</v>
      </c>
      <c r="I622" s="71" t="s">
        <v>23</v>
      </c>
      <c r="J622" s="194">
        <v>443259.72</v>
      </c>
      <c r="K622" s="194">
        <v>0</v>
      </c>
      <c r="L622" s="194">
        <v>443259.72</v>
      </c>
      <c r="M622" s="194">
        <v>443259.72</v>
      </c>
      <c r="N622" s="194">
        <v>0</v>
      </c>
      <c r="O622" s="194">
        <v>443259.72</v>
      </c>
      <c r="P622" s="72">
        <v>100</v>
      </c>
    </row>
    <row r="623" spans="1:16" ht="31.5" x14ac:dyDescent="0.25">
      <c r="A623" s="70" t="s">
        <v>279</v>
      </c>
      <c r="B623" s="71" t="s">
        <v>64</v>
      </c>
      <c r="C623" s="71" t="s">
        <v>224</v>
      </c>
      <c r="D623" s="71" t="s">
        <v>111</v>
      </c>
      <c r="E623" s="71" t="s">
        <v>111</v>
      </c>
      <c r="F623" s="71" t="s">
        <v>260</v>
      </c>
      <c r="G623" s="71" t="s">
        <v>284</v>
      </c>
      <c r="H623" s="71" t="s">
        <v>335</v>
      </c>
      <c r="I623" s="71" t="s">
        <v>829</v>
      </c>
      <c r="J623" s="194">
        <v>374999432.27999997</v>
      </c>
      <c r="K623" s="194">
        <v>0</v>
      </c>
      <c r="L623" s="194">
        <v>374999432.27999997</v>
      </c>
      <c r="M623" s="194">
        <v>374925200.81999999</v>
      </c>
      <c r="N623" s="194">
        <v>0</v>
      </c>
      <c r="O623" s="194">
        <v>374925200.81999999</v>
      </c>
      <c r="P623" s="72">
        <v>99.98020491403183</v>
      </c>
    </row>
    <row r="624" spans="1:16" x14ac:dyDescent="0.25">
      <c r="A624" s="70" t="s">
        <v>282</v>
      </c>
      <c r="B624" s="71" t="s">
        <v>64</v>
      </c>
      <c r="C624" s="71" t="s">
        <v>224</v>
      </c>
      <c r="D624" s="71" t="s">
        <v>111</v>
      </c>
      <c r="E624" s="71" t="s">
        <v>111</v>
      </c>
      <c r="F624" s="71" t="s">
        <v>260</v>
      </c>
      <c r="G624" s="71" t="s">
        <v>284</v>
      </c>
      <c r="H624" s="71" t="s">
        <v>335</v>
      </c>
      <c r="I624" s="71" t="s">
        <v>283</v>
      </c>
      <c r="J624" s="194">
        <v>374999432.27999997</v>
      </c>
      <c r="K624" s="194">
        <v>0</v>
      </c>
      <c r="L624" s="194">
        <v>374999432.27999997</v>
      </c>
      <c r="M624" s="194">
        <v>374925200.81999999</v>
      </c>
      <c r="N624" s="194">
        <v>0</v>
      </c>
      <c r="O624" s="194">
        <v>374925200.81999999</v>
      </c>
      <c r="P624" s="72">
        <v>99.98020491403183</v>
      </c>
    </row>
    <row r="625" spans="1:16" ht="63" x14ac:dyDescent="0.25">
      <c r="A625" s="70" t="s">
        <v>606</v>
      </c>
      <c r="B625" s="71" t="s">
        <v>64</v>
      </c>
      <c r="C625" s="71" t="s">
        <v>224</v>
      </c>
      <c r="D625" s="71" t="s">
        <v>111</v>
      </c>
      <c r="E625" s="71" t="s">
        <v>111</v>
      </c>
      <c r="F625" s="71" t="s">
        <v>260</v>
      </c>
      <c r="G625" s="71" t="s">
        <v>284</v>
      </c>
      <c r="H625" s="71" t="s">
        <v>341</v>
      </c>
      <c r="I625" s="71"/>
      <c r="J625" s="194">
        <v>140640.19</v>
      </c>
      <c r="K625" s="194">
        <v>0</v>
      </c>
      <c r="L625" s="194">
        <v>140640.19</v>
      </c>
      <c r="M625" s="194">
        <v>90024</v>
      </c>
      <c r="N625" s="194">
        <v>0</v>
      </c>
      <c r="O625" s="194">
        <v>90024</v>
      </c>
      <c r="P625" s="72">
        <v>64.010152432245718</v>
      </c>
    </row>
    <row r="626" spans="1:16" ht="31.5" x14ac:dyDescent="0.25">
      <c r="A626" s="70" t="s">
        <v>279</v>
      </c>
      <c r="B626" s="71" t="s">
        <v>64</v>
      </c>
      <c r="C626" s="71" t="s">
        <v>224</v>
      </c>
      <c r="D626" s="71" t="s">
        <v>111</v>
      </c>
      <c r="E626" s="71" t="s">
        <v>111</v>
      </c>
      <c r="F626" s="71" t="s">
        <v>260</v>
      </c>
      <c r="G626" s="71" t="s">
        <v>284</v>
      </c>
      <c r="H626" s="71" t="s">
        <v>341</v>
      </c>
      <c r="I626" s="71" t="s">
        <v>829</v>
      </c>
      <c r="J626" s="194">
        <v>140640.19</v>
      </c>
      <c r="K626" s="194">
        <v>0</v>
      </c>
      <c r="L626" s="194">
        <v>140640.19</v>
      </c>
      <c r="M626" s="194">
        <v>90024</v>
      </c>
      <c r="N626" s="194">
        <v>0</v>
      </c>
      <c r="O626" s="194">
        <v>90024</v>
      </c>
      <c r="P626" s="72">
        <v>64.010152432245718</v>
      </c>
    </row>
    <row r="627" spans="1:16" x14ac:dyDescent="0.25">
      <c r="A627" s="70" t="s">
        <v>282</v>
      </c>
      <c r="B627" s="71" t="s">
        <v>64</v>
      </c>
      <c r="C627" s="71" t="s">
        <v>224</v>
      </c>
      <c r="D627" s="71" t="s">
        <v>111</v>
      </c>
      <c r="E627" s="71" t="s">
        <v>111</v>
      </c>
      <c r="F627" s="71" t="s">
        <v>260</v>
      </c>
      <c r="G627" s="71" t="s">
        <v>284</v>
      </c>
      <c r="H627" s="71" t="s">
        <v>341</v>
      </c>
      <c r="I627" s="71" t="s">
        <v>283</v>
      </c>
      <c r="J627" s="194">
        <v>140640.19</v>
      </c>
      <c r="K627" s="194">
        <v>0</v>
      </c>
      <c r="L627" s="194">
        <v>140640.19</v>
      </c>
      <c r="M627" s="194">
        <v>90024</v>
      </c>
      <c r="N627" s="194">
        <v>0</v>
      </c>
      <c r="O627" s="194">
        <v>90024</v>
      </c>
      <c r="P627" s="72">
        <v>64.010152432245718</v>
      </c>
    </row>
    <row r="628" spans="1:16" ht="110.25" x14ac:dyDescent="0.25">
      <c r="A628" s="70" t="s">
        <v>942</v>
      </c>
      <c r="B628" s="71" t="s">
        <v>64</v>
      </c>
      <c r="C628" s="71" t="s">
        <v>224</v>
      </c>
      <c r="D628" s="71" t="s">
        <v>111</v>
      </c>
      <c r="E628" s="71" t="s">
        <v>111</v>
      </c>
      <c r="F628" s="71" t="s">
        <v>260</v>
      </c>
      <c r="G628" s="71" t="s">
        <v>284</v>
      </c>
      <c r="H628" s="71" t="s">
        <v>760</v>
      </c>
      <c r="I628" s="71"/>
      <c r="J628" s="194">
        <v>18169740</v>
      </c>
      <c r="K628" s="194">
        <v>908487</v>
      </c>
      <c r="L628" s="194">
        <v>17261253</v>
      </c>
      <c r="M628" s="194">
        <v>18169739.969999999</v>
      </c>
      <c r="N628" s="194">
        <v>908486.97</v>
      </c>
      <c r="O628" s="194">
        <v>17261253</v>
      </c>
      <c r="P628" s="72">
        <v>99.999999834890303</v>
      </c>
    </row>
    <row r="629" spans="1:16" ht="31.5" x14ac:dyDescent="0.25">
      <c r="A629" s="70" t="s">
        <v>279</v>
      </c>
      <c r="B629" s="71" t="s">
        <v>64</v>
      </c>
      <c r="C629" s="71" t="s">
        <v>224</v>
      </c>
      <c r="D629" s="71" t="s">
        <v>111</v>
      </c>
      <c r="E629" s="71" t="s">
        <v>111</v>
      </c>
      <c r="F629" s="71" t="s">
        <v>260</v>
      </c>
      <c r="G629" s="71" t="s">
        <v>284</v>
      </c>
      <c r="H629" s="71" t="s">
        <v>760</v>
      </c>
      <c r="I629" s="71" t="s">
        <v>829</v>
      </c>
      <c r="J629" s="194">
        <v>18169740</v>
      </c>
      <c r="K629" s="194">
        <v>908487</v>
      </c>
      <c r="L629" s="194">
        <v>17261253</v>
      </c>
      <c r="M629" s="194">
        <v>18169739.969999999</v>
      </c>
      <c r="N629" s="194">
        <v>908486.97</v>
      </c>
      <c r="O629" s="194">
        <v>17261253</v>
      </c>
      <c r="P629" s="72">
        <v>99.999999834890303</v>
      </c>
    </row>
    <row r="630" spans="1:16" x14ac:dyDescent="0.25">
      <c r="A630" s="70" t="s">
        <v>282</v>
      </c>
      <c r="B630" s="71" t="s">
        <v>64</v>
      </c>
      <c r="C630" s="71" t="s">
        <v>224</v>
      </c>
      <c r="D630" s="71" t="s">
        <v>111</v>
      </c>
      <c r="E630" s="71" t="s">
        <v>111</v>
      </c>
      <c r="F630" s="71" t="s">
        <v>260</v>
      </c>
      <c r="G630" s="71" t="s">
        <v>284</v>
      </c>
      <c r="H630" s="71" t="s">
        <v>760</v>
      </c>
      <c r="I630" s="71" t="s">
        <v>283</v>
      </c>
      <c r="J630" s="194">
        <v>18169740</v>
      </c>
      <c r="K630" s="194">
        <v>908487</v>
      </c>
      <c r="L630" s="194">
        <v>17261253</v>
      </c>
      <c r="M630" s="194">
        <v>18169739.969999999</v>
      </c>
      <c r="N630" s="194">
        <v>908486.97</v>
      </c>
      <c r="O630" s="194">
        <v>17261253</v>
      </c>
      <c r="P630" s="72">
        <v>99.999999834890303</v>
      </c>
    </row>
    <row r="631" spans="1:16" ht="63" x14ac:dyDescent="0.25">
      <c r="A631" s="70" t="s">
        <v>606</v>
      </c>
      <c r="B631" s="71" t="s">
        <v>64</v>
      </c>
      <c r="C631" s="71" t="s">
        <v>224</v>
      </c>
      <c r="D631" s="71" t="s">
        <v>111</v>
      </c>
      <c r="E631" s="71" t="s">
        <v>111</v>
      </c>
      <c r="F631" s="71" t="s">
        <v>260</v>
      </c>
      <c r="G631" s="71" t="s">
        <v>284</v>
      </c>
      <c r="H631" s="71" t="s">
        <v>342</v>
      </c>
      <c r="I631" s="71"/>
      <c r="J631" s="194">
        <v>140640.19</v>
      </c>
      <c r="K631" s="194">
        <v>140640.19</v>
      </c>
      <c r="L631" s="194">
        <v>0</v>
      </c>
      <c r="M631" s="194">
        <v>90024.02</v>
      </c>
      <c r="N631" s="194">
        <v>90024.02</v>
      </c>
      <c r="O631" s="194">
        <v>0</v>
      </c>
      <c r="P631" s="72">
        <v>64.010166652931858</v>
      </c>
    </row>
    <row r="632" spans="1:16" ht="31.5" x14ac:dyDescent="0.25">
      <c r="A632" s="70" t="s">
        <v>279</v>
      </c>
      <c r="B632" s="71" t="s">
        <v>64</v>
      </c>
      <c r="C632" s="71" t="s">
        <v>224</v>
      </c>
      <c r="D632" s="71" t="s">
        <v>111</v>
      </c>
      <c r="E632" s="71" t="s">
        <v>111</v>
      </c>
      <c r="F632" s="71" t="s">
        <v>260</v>
      </c>
      <c r="G632" s="71" t="s">
        <v>284</v>
      </c>
      <c r="H632" s="71" t="s">
        <v>342</v>
      </c>
      <c r="I632" s="71" t="s">
        <v>829</v>
      </c>
      <c r="J632" s="194">
        <v>140640.19</v>
      </c>
      <c r="K632" s="194">
        <v>140640.19</v>
      </c>
      <c r="L632" s="194">
        <v>0</v>
      </c>
      <c r="M632" s="194">
        <v>90024.02</v>
      </c>
      <c r="N632" s="194">
        <v>90024.02</v>
      </c>
      <c r="O632" s="194">
        <v>0</v>
      </c>
      <c r="P632" s="72">
        <v>64.010166652931858</v>
      </c>
    </row>
    <row r="633" spans="1:16" x14ac:dyDescent="0.25">
      <c r="A633" s="70" t="s">
        <v>282</v>
      </c>
      <c r="B633" s="71" t="s">
        <v>64</v>
      </c>
      <c r="C633" s="71" t="s">
        <v>224</v>
      </c>
      <c r="D633" s="71" t="s">
        <v>111</v>
      </c>
      <c r="E633" s="71" t="s">
        <v>111</v>
      </c>
      <c r="F633" s="71" t="s">
        <v>260</v>
      </c>
      <c r="G633" s="71" t="s">
        <v>284</v>
      </c>
      <c r="H633" s="71" t="s">
        <v>342</v>
      </c>
      <c r="I633" s="71" t="s">
        <v>283</v>
      </c>
      <c r="J633" s="194">
        <v>140640.19</v>
      </c>
      <c r="K633" s="194">
        <v>140640.19</v>
      </c>
      <c r="L633" s="194">
        <v>0</v>
      </c>
      <c r="M633" s="194">
        <v>90024.02</v>
      </c>
      <c r="N633" s="194">
        <v>90024.02</v>
      </c>
      <c r="O633" s="194">
        <v>0</v>
      </c>
      <c r="P633" s="72">
        <v>64.010166652931858</v>
      </c>
    </row>
    <row r="634" spans="1:16" ht="63" x14ac:dyDescent="0.25">
      <c r="A634" s="70" t="s">
        <v>606</v>
      </c>
      <c r="B634" s="71" t="s">
        <v>64</v>
      </c>
      <c r="C634" s="71" t="s">
        <v>224</v>
      </c>
      <c r="D634" s="71" t="s">
        <v>111</v>
      </c>
      <c r="E634" s="71" t="s">
        <v>111</v>
      </c>
      <c r="F634" s="71" t="s">
        <v>260</v>
      </c>
      <c r="G634" s="71" t="s">
        <v>284</v>
      </c>
      <c r="H634" s="71" t="s">
        <v>818</v>
      </c>
      <c r="I634" s="71"/>
      <c r="J634" s="194">
        <v>140640.19</v>
      </c>
      <c r="K634" s="194">
        <v>140640.19</v>
      </c>
      <c r="L634" s="194">
        <v>0</v>
      </c>
      <c r="M634" s="194">
        <v>90024.46</v>
      </c>
      <c r="N634" s="194">
        <v>90024.46</v>
      </c>
      <c r="O634" s="194">
        <v>0</v>
      </c>
      <c r="P634" s="72">
        <v>64.010479508026833</v>
      </c>
    </row>
    <row r="635" spans="1:16" ht="31.5" x14ac:dyDescent="0.25">
      <c r="A635" s="70" t="s">
        <v>279</v>
      </c>
      <c r="B635" s="71" t="s">
        <v>64</v>
      </c>
      <c r="C635" s="71" t="s">
        <v>224</v>
      </c>
      <c r="D635" s="71" t="s">
        <v>111</v>
      </c>
      <c r="E635" s="71" t="s">
        <v>111</v>
      </c>
      <c r="F635" s="71" t="s">
        <v>260</v>
      </c>
      <c r="G635" s="71" t="s">
        <v>284</v>
      </c>
      <c r="H635" s="71" t="s">
        <v>818</v>
      </c>
      <c r="I635" s="71" t="s">
        <v>829</v>
      </c>
      <c r="J635" s="194">
        <v>140640.19</v>
      </c>
      <c r="K635" s="194">
        <v>140640.19</v>
      </c>
      <c r="L635" s="194">
        <v>0</v>
      </c>
      <c r="M635" s="194">
        <v>90024.46</v>
      </c>
      <c r="N635" s="194">
        <v>90024.46</v>
      </c>
      <c r="O635" s="194">
        <v>0</v>
      </c>
      <c r="P635" s="72">
        <v>64.010479508026833</v>
      </c>
    </row>
    <row r="636" spans="1:16" x14ac:dyDescent="0.25">
      <c r="A636" s="70" t="s">
        <v>282</v>
      </c>
      <c r="B636" s="71" t="s">
        <v>64</v>
      </c>
      <c r="C636" s="71" t="s">
        <v>224</v>
      </c>
      <c r="D636" s="71" t="s">
        <v>111</v>
      </c>
      <c r="E636" s="71" t="s">
        <v>111</v>
      </c>
      <c r="F636" s="71" t="s">
        <v>260</v>
      </c>
      <c r="G636" s="71" t="s">
        <v>284</v>
      </c>
      <c r="H636" s="71" t="s">
        <v>818</v>
      </c>
      <c r="I636" s="71" t="s">
        <v>283</v>
      </c>
      <c r="J636" s="194">
        <v>140640.19</v>
      </c>
      <c r="K636" s="194">
        <v>140640.19</v>
      </c>
      <c r="L636" s="194">
        <v>0</v>
      </c>
      <c r="M636" s="194">
        <v>90024.46</v>
      </c>
      <c r="N636" s="194">
        <v>90024.46</v>
      </c>
      <c r="O636" s="194">
        <v>0</v>
      </c>
      <c r="P636" s="72">
        <v>64.010479508026833</v>
      </c>
    </row>
    <row r="637" spans="1:16" ht="31.5" x14ac:dyDescent="0.25">
      <c r="A637" s="70" t="s">
        <v>343</v>
      </c>
      <c r="B637" s="71" t="s">
        <v>64</v>
      </c>
      <c r="C637" s="71" t="s">
        <v>224</v>
      </c>
      <c r="D637" s="71" t="s">
        <v>111</v>
      </c>
      <c r="E637" s="71" t="s">
        <v>111</v>
      </c>
      <c r="F637" s="71" t="s">
        <v>260</v>
      </c>
      <c r="G637" s="71" t="s">
        <v>344</v>
      </c>
      <c r="H637" s="71"/>
      <c r="I637" s="71"/>
      <c r="J637" s="194">
        <v>13238273.949999999</v>
      </c>
      <c r="K637" s="194">
        <v>7513273.9500000002</v>
      </c>
      <c r="L637" s="194">
        <v>5725000</v>
      </c>
      <c r="M637" s="194">
        <v>13238273.949999999</v>
      </c>
      <c r="N637" s="194">
        <v>7513273.9500000002</v>
      </c>
      <c r="O637" s="194">
        <v>5725000</v>
      </c>
      <c r="P637" s="72">
        <v>100</v>
      </c>
    </row>
    <row r="638" spans="1:16" ht="31.5" x14ac:dyDescent="0.25">
      <c r="A638" s="70" t="s">
        <v>879</v>
      </c>
      <c r="B638" s="71" t="s">
        <v>64</v>
      </c>
      <c r="C638" s="71" t="s">
        <v>224</v>
      </c>
      <c r="D638" s="71" t="s">
        <v>111</v>
      </c>
      <c r="E638" s="71" t="s">
        <v>111</v>
      </c>
      <c r="F638" s="71" t="s">
        <v>260</v>
      </c>
      <c r="G638" s="71" t="s">
        <v>344</v>
      </c>
      <c r="H638" s="71" t="s">
        <v>234</v>
      </c>
      <c r="I638" s="71"/>
      <c r="J638" s="194">
        <v>7455445.6699999999</v>
      </c>
      <c r="K638" s="194">
        <v>7455445.6699999999</v>
      </c>
      <c r="L638" s="194">
        <v>0</v>
      </c>
      <c r="M638" s="194">
        <v>7455445.6699999999</v>
      </c>
      <c r="N638" s="194">
        <v>7455445.6699999999</v>
      </c>
      <c r="O638" s="194">
        <v>0</v>
      </c>
      <c r="P638" s="72">
        <v>100</v>
      </c>
    </row>
    <row r="639" spans="1:16" ht="31.5" x14ac:dyDescent="0.25">
      <c r="A639" s="70" t="s">
        <v>279</v>
      </c>
      <c r="B639" s="71" t="s">
        <v>64</v>
      </c>
      <c r="C639" s="71" t="s">
        <v>224</v>
      </c>
      <c r="D639" s="71" t="s">
        <v>111</v>
      </c>
      <c r="E639" s="71" t="s">
        <v>111</v>
      </c>
      <c r="F639" s="71" t="s">
        <v>260</v>
      </c>
      <c r="G639" s="71" t="s">
        <v>344</v>
      </c>
      <c r="H639" s="71" t="s">
        <v>234</v>
      </c>
      <c r="I639" s="71" t="s">
        <v>829</v>
      </c>
      <c r="J639" s="194">
        <v>7455445.6699999999</v>
      </c>
      <c r="K639" s="194">
        <v>7455445.6699999999</v>
      </c>
      <c r="L639" s="194">
        <v>0</v>
      </c>
      <c r="M639" s="194">
        <v>7455445.6699999999</v>
      </c>
      <c r="N639" s="194">
        <v>7455445.6699999999</v>
      </c>
      <c r="O639" s="194">
        <v>0</v>
      </c>
      <c r="P639" s="72">
        <v>100</v>
      </c>
    </row>
    <row r="640" spans="1:16" x14ac:dyDescent="0.25">
      <c r="A640" s="70" t="s">
        <v>282</v>
      </c>
      <c r="B640" s="71" t="s">
        <v>64</v>
      </c>
      <c r="C640" s="71" t="s">
        <v>224</v>
      </c>
      <c r="D640" s="71" t="s">
        <v>111</v>
      </c>
      <c r="E640" s="71" t="s">
        <v>111</v>
      </c>
      <c r="F640" s="71" t="s">
        <v>260</v>
      </c>
      <c r="G640" s="71" t="s">
        <v>344</v>
      </c>
      <c r="H640" s="71" t="s">
        <v>234</v>
      </c>
      <c r="I640" s="71" t="s">
        <v>283</v>
      </c>
      <c r="J640" s="194">
        <v>7455445.6699999999</v>
      </c>
      <c r="K640" s="194">
        <v>7455445.6699999999</v>
      </c>
      <c r="L640" s="194">
        <v>0</v>
      </c>
      <c r="M640" s="194">
        <v>7455445.6699999999</v>
      </c>
      <c r="N640" s="194">
        <v>7455445.6699999999</v>
      </c>
      <c r="O640" s="194">
        <v>0</v>
      </c>
      <c r="P640" s="72">
        <v>100</v>
      </c>
    </row>
    <row r="641" spans="1:16" ht="47.25" x14ac:dyDescent="0.25">
      <c r="A641" s="70" t="s">
        <v>1098</v>
      </c>
      <c r="B641" s="71" t="s">
        <v>64</v>
      </c>
      <c r="C641" s="71" t="s">
        <v>224</v>
      </c>
      <c r="D641" s="71" t="s">
        <v>111</v>
      </c>
      <c r="E641" s="71" t="s">
        <v>111</v>
      </c>
      <c r="F641" s="71" t="s">
        <v>260</v>
      </c>
      <c r="G641" s="71" t="s">
        <v>344</v>
      </c>
      <c r="H641" s="71" t="s">
        <v>1099</v>
      </c>
      <c r="I641" s="71"/>
      <c r="J641" s="194">
        <v>5500000</v>
      </c>
      <c r="K641" s="194">
        <v>0</v>
      </c>
      <c r="L641" s="194">
        <v>5500000</v>
      </c>
      <c r="M641" s="194">
        <v>5500000</v>
      </c>
      <c r="N641" s="194">
        <v>0</v>
      </c>
      <c r="O641" s="194">
        <v>5500000</v>
      </c>
      <c r="P641" s="72">
        <v>100</v>
      </c>
    </row>
    <row r="642" spans="1:16" ht="31.5" x14ac:dyDescent="0.25">
      <c r="A642" s="70" t="s">
        <v>279</v>
      </c>
      <c r="B642" s="71" t="s">
        <v>64</v>
      </c>
      <c r="C642" s="71" t="s">
        <v>224</v>
      </c>
      <c r="D642" s="71" t="s">
        <v>111</v>
      </c>
      <c r="E642" s="71" t="s">
        <v>111</v>
      </c>
      <c r="F642" s="71" t="s">
        <v>260</v>
      </c>
      <c r="G642" s="71" t="s">
        <v>344</v>
      </c>
      <c r="H642" s="71" t="s">
        <v>1099</v>
      </c>
      <c r="I642" s="71" t="s">
        <v>829</v>
      </c>
      <c r="J642" s="194">
        <v>5500000</v>
      </c>
      <c r="K642" s="194">
        <v>0</v>
      </c>
      <c r="L642" s="194">
        <v>5500000</v>
      </c>
      <c r="M642" s="194">
        <v>5500000</v>
      </c>
      <c r="N642" s="194">
        <v>0</v>
      </c>
      <c r="O642" s="194">
        <v>5500000</v>
      </c>
      <c r="P642" s="72">
        <v>100</v>
      </c>
    </row>
    <row r="643" spans="1:16" x14ac:dyDescent="0.25">
      <c r="A643" s="70" t="s">
        <v>282</v>
      </c>
      <c r="B643" s="71" t="s">
        <v>64</v>
      </c>
      <c r="C643" s="71" t="s">
        <v>224</v>
      </c>
      <c r="D643" s="71" t="s">
        <v>111</v>
      </c>
      <c r="E643" s="71" t="s">
        <v>111</v>
      </c>
      <c r="F643" s="71" t="s">
        <v>260</v>
      </c>
      <c r="G643" s="71" t="s">
        <v>344</v>
      </c>
      <c r="H643" s="71" t="s">
        <v>1099</v>
      </c>
      <c r="I643" s="71" t="s">
        <v>283</v>
      </c>
      <c r="J643" s="194">
        <v>5500000</v>
      </c>
      <c r="K643" s="194">
        <v>0</v>
      </c>
      <c r="L643" s="194">
        <v>5500000</v>
      </c>
      <c r="M643" s="194">
        <v>5500000</v>
      </c>
      <c r="N643" s="194">
        <v>0</v>
      </c>
      <c r="O643" s="194">
        <v>5500000</v>
      </c>
      <c r="P643" s="72">
        <v>100</v>
      </c>
    </row>
    <row r="644" spans="1:16" ht="31.5" x14ac:dyDescent="0.25">
      <c r="A644" s="70" t="s">
        <v>755</v>
      </c>
      <c r="B644" s="71" t="s">
        <v>64</v>
      </c>
      <c r="C644" s="71" t="s">
        <v>224</v>
      </c>
      <c r="D644" s="71" t="s">
        <v>111</v>
      </c>
      <c r="E644" s="71" t="s">
        <v>111</v>
      </c>
      <c r="F644" s="71" t="s">
        <v>260</v>
      </c>
      <c r="G644" s="71" t="s">
        <v>344</v>
      </c>
      <c r="H644" s="71" t="s">
        <v>756</v>
      </c>
      <c r="I644" s="71"/>
      <c r="J644" s="194">
        <v>225000</v>
      </c>
      <c r="K644" s="194">
        <v>0</v>
      </c>
      <c r="L644" s="194">
        <v>225000</v>
      </c>
      <c r="M644" s="194">
        <v>225000</v>
      </c>
      <c r="N644" s="194">
        <v>0</v>
      </c>
      <c r="O644" s="194">
        <v>225000</v>
      </c>
      <c r="P644" s="72">
        <v>100</v>
      </c>
    </row>
    <row r="645" spans="1:16" ht="31.5" x14ac:dyDescent="0.25">
      <c r="A645" s="70" t="s">
        <v>279</v>
      </c>
      <c r="B645" s="71" t="s">
        <v>64</v>
      </c>
      <c r="C645" s="71" t="s">
        <v>224</v>
      </c>
      <c r="D645" s="71" t="s">
        <v>111</v>
      </c>
      <c r="E645" s="71" t="s">
        <v>111</v>
      </c>
      <c r="F645" s="71" t="s">
        <v>260</v>
      </c>
      <c r="G645" s="71" t="s">
        <v>344</v>
      </c>
      <c r="H645" s="71" t="s">
        <v>756</v>
      </c>
      <c r="I645" s="71" t="s">
        <v>829</v>
      </c>
      <c r="J645" s="194">
        <v>225000</v>
      </c>
      <c r="K645" s="194">
        <v>0</v>
      </c>
      <c r="L645" s="194">
        <v>225000</v>
      </c>
      <c r="M645" s="194">
        <v>225000</v>
      </c>
      <c r="N645" s="194">
        <v>0</v>
      </c>
      <c r="O645" s="194">
        <v>225000</v>
      </c>
      <c r="P645" s="72">
        <v>100</v>
      </c>
    </row>
    <row r="646" spans="1:16" x14ac:dyDescent="0.25">
      <c r="A646" s="70" t="s">
        <v>282</v>
      </c>
      <c r="B646" s="71" t="s">
        <v>64</v>
      </c>
      <c r="C646" s="71" t="s">
        <v>224</v>
      </c>
      <c r="D646" s="71" t="s">
        <v>111</v>
      </c>
      <c r="E646" s="71" t="s">
        <v>111</v>
      </c>
      <c r="F646" s="71" t="s">
        <v>260</v>
      </c>
      <c r="G646" s="71" t="s">
        <v>344</v>
      </c>
      <c r="H646" s="71" t="s">
        <v>756</v>
      </c>
      <c r="I646" s="71" t="s">
        <v>283</v>
      </c>
      <c r="J646" s="194">
        <v>225000</v>
      </c>
      <c r="K646" s="194">
        <v>0</v>
      </c>
      <c r="L646" s="194">
        <v>225000</v>
      </c>
      <c r="M646" s="194">
        <v>225000</v>
      </c>
      <c r="N646" s="194">
        <v>0</v>
      </c>
      <c r="O646" s="194">
        <v>225000</v>
      </c>
      <c r="P646" s="72">
        <v>100</v>
      </c>
    </row>
    <row r="647" spans="1:16" ht="47.25" x14ac:dyDescent="0.25">
      <c r="A647" s="70" t="s">
        <v>1098</v>
      </c>
      <c r="B647" s="71" t="s">
        <v>64</v>
      </c>
      <c r="C647" s="71" t="s">
        <v>224</v>
      </c>
      <c r="D647" s="71" t="s">
        <v>111</v>
      </c>
      <c r="E647" s="71" t="s">
        <v>111</v>
      </c>
      <c r="F647" s="71" t="s">
        <v>260</v>
      </c>
      <c r="G647" s="71" t="s">
        <v>344</v>
      </c>
      <c r="H647" s="71" t="s">
        <v>1100</v>
      </c>
      <c r="I647" s="71"/>
      <c r="J647" s="194">
        <v>55555.55</v>
      </c>
      <c r="K647" s="194">
        <v>55555.55</v>
      </c>
      <c r="L647" s="194">
        <v>0</v>
      </c>
      <c r="M647" s="194">
        <v>55555.55</v>
      </c>
      <c r="N647" s="194">
        <v>55555.55</v>
      </c>
      <c r="O647" s="194">
        <v>0</v>
      </c>
      <c r="P647" s="72">
        <v>100</v>
      </c>
    </row>
    <row r="648" spans="1:16" ht="31.5" x14ac:dyDescent="0.25">
      <c r="A648" s="70" t="s">
        <v>279</v>
      </c>
      <c r="B648" s="71" t="s">
        <v>64</v>
      </c>
      <c r="C648" s="71" t="s">
        <v>224</v>
      </c>
      <c r="D648" s="71" t="s">
        <v>111</v>
      </c>
      <c r="E648" s="71" t="s">
        <v>111</v>
      </c>
      <c r="F648" s="71" t="s">
        <v>260</v>
      </c>
      <c r="G648" s="71" t="s">
        <v>344</v>
      </c>
      <c r="H648" s="71" t="s">
        <v>1100</v>
      </c>
      <c r="I648" s="71" t="s">
        <v>829</v>
      </c>
      <c r="J648" s="194">
        <v>55555.55</v>
      </c>
      <c r="K648" s="194">
        <v>55555.55</v>
      </c>
      <c r="L648" s="194">
        <v>0</v>
      </c>
      <c r="M648" s="194">
        <v>55555.55</v>
      </c>
      <c r="N648" s="194">
        <v>55555.55</v>
      </c>
      <c r="O648" s="194">
        <v>0</v>
      </c>
      <c r="P648" s="72">
        <v>100</v>
      </c>
    </row>
    <row r="649" spans="1:16" x14ac:dyDescent="0.25">
      <c r="A649" s="70" t="s">
        <v>282</v>
      </c>
      <c r="B649" s="71" t="s">
        <v>64</v>
      </c>
      <c r="C649" s="71" t="s">
        <v>224</v>
      </c>
      <c r="D649" s="71" t="s">
        <v>111</v>
      </c>
      <c r="E649" s="71" t="s">
        <v>111</v>
      </c>
      <c r="F649" s="71" t="s">
        <v>260</v>
      </c>
      <c r="G649" s="71" t="s">
        <v>344</v>
      </c>
      <c r="H649" s="71" t="s">
        <v>1100</v>
      </c>
      <c r="I649" s="71" t="s">
        <v>283</v>
      </c>
      <c r="J649" s="194">
        <v>55555.55</v>
      </c>
      <c r="K649" s="194">
        <v>55555.55</v>
      </c>
      <c r="L649" s="194">
        <v>0</v>
      </c>
      <c r="M649" s="194">
        <v>55555.55</v>
      </c>
      <c r="N649" s="194">
        <v>55555.55</v>
      </c>
      <c r="O649" s="194">
        <v>0</v>
      </c>
      <c r="P649" s="72">
        <v>100</v>
      </c>
    </row>
    <row r="650" spans="1:16" ht="31.5" x14ac:dyDescent="0.25">
      <c r="A650" s="70" t="s">
        <v>755</v>
      </c>
      <c r="B650" s="71" t="s">
        <v>64</v>
      </c>
      <c r="C650" s="71" t="s">
        <v>224</v>
      </c>
      <c r="D650" s="71" t="s">
        <v>111</v>
      </c>
      <c r="E650" s="71" t="s">
        <v>111</v>
      </c>
      <c r="F650" s="71" t="s">
        <v>260</v>
      </c>
      <c r="G650" s="71" t="s">
        <v>344</v>
      </c>
      <c r="H650" s="71" t="s">
        <v>757</v>
      </c>
      <c r="I650" s="71"/>
      <c r="J650" s="194">
        <v>2272.73</v>
      </c>
      <c r="K650" s="194">
        <v>2272.73</v>
      </c>
      <c r="L650" s="194">
        <v>0</v>
      </c>
      <c r="M650" s="194">
        <v>2272.73</v>
      </c>
      <c r="N650" s="194">
        <v>2272.73</v>
      </c>
      <c r="O650" s="194">
        <v>0</v>
      </c>
      <c r="P650" s="72">
        <v>100</v>
      </c>
    </row>
    <row r="651" spans="1:16" ht="31.5" x14ac:dyDescent="0.25">
      <c r="A651" s="70" t="s">
        <v>279</v>
      </c>
      <c r="B651" s="71" t="s">
        <v>64</v>
      </c>
      <c r="C651" s="71" t="s">
        <v>224</v>
      </c>
      <c r="D651" s="71" t="s">
        <v>111</v>
      </c>
      <c r="E651" s="71" t="s">
        <v>111</v>
      </c>
      <c r="F651" s="71" t="s">
        <v>260</v>
      </c>
      <c r="G651" s="71" t="s">
        <v>344</v>
      </c>
      <c r="H651" s="71" t="s">
        <v>757</v>
      </c>
      <c r="I651" s="71" t="s">
        <v>829</v>
      </c>
      <c r="J651" s="194">
        <v>2272.73</v>
      </c>
      <c r="K651" s="194">
        <v>2272.73</v>
      </c>
      <c r="L651" s="194">
        <v>0</v>
      </c>
      <c r="M651" s="194">
        <v>2272.73</v>
      </c>
      <c r="N651" s="194">
        <v>2272.73</v>
      </c>
      <c r="O651" s="194">
        <v>0</v>
      </c>
      <c r="P651" s="72">
        <v>100</v>
      </c>
    </row>
    <row r="652" spans="1:16" x14ac:dyDescent="0.25">
      <c r="A652" s="70" t="s">
        <v>282</v>
      </c>
      <c r="B652" s="71" t="s">
        <v>64</v>
      </c>
      <c r="C652" s="71" t="s">
        <v>224</v>
      </c>
      <c r="D652" s="71" t="s">
        <v>111</v>
      </c>
      <c r="E652" s="71" t="s">
        <v>111</v>
      </c>
      <c r="F652" s="71" t="s">
        <v>260</v>
      </c>
      <c r="G652" s="71" t="s">
        <v>344</v>
      </c>
      <c r="H652" s="71" t="s">
        <v>757</v>
      </c>
      <c r="I652" s="71" t="s">
        <v>283</v>
      </c>
      <c r="J652" s="194">
        <v>2272.73</v>
      </c>
      <c r="K652" s="194">
        <v>2272.73</v>
      </c>
      <c r="L652" s="194">
        <v>0</v>
      </c>
      <c r="M652" s="194">
        <v>2272.73</v>
      </c>
      <c r="N652" s="194">
        <v>2272.73</v>
      </c>
      <c r="O652" s="194">
        <v>0</v>
      </c>
      <c r="P652" s="72">
        <v>100</v>
      </c>
    </row>
    <row r="653" spans="1:16" ht="31.5" x14ac:dyDescent="0.25">
      <c r="A653" s="70" t="s">
        <v>343</v>
      </c>
      <c r="B653" s="71" t="s">
        <v>64</v>
      </c>
      <c r="C653" s="71" t="s">
        <v>224</v>
      </c>
      <c r="D653" s="71" t="s">
        <v>111</v>
      </c>
      <c r="E653" s="71" t="s">
        <v>111</v>
      </c>
      <c r="F653" s="71" t="s">
        <v>260</v>
      </c>
      <c r="G653" s="71" t="s">
        <v>607</v>
      </c>
      <c r="H653" s="71"/>
      <c r="I653" s="71"/>
      <c r="J653" s="194">
        <v>8625069.6999999993</v>
      </c>
      <c r="K653" s="194">
        <v>1071300.7</v>
      </c>
      <c r="L653" s="194">
        <v>7553769</v>
      </c>
      <c r="M653" s="194">
        <v>8625069.6999999993</v>
      </c>
      <c r="N653" s="194">
        <v>1071300.7</v>
      </c>
      <c r="O653" s="194">
        <v>7553769</v>
      </c>
      <c r="P653" s="72">
        <v>100</v>
      </c>
    </row>
    <row r="654" spans="1:16" ht="78.75" x14ac:dyDescent="0.25">
      <c r="A654" s="70" t="s">
        <v>820</v>
      </c>
      <c r="B654" s="71" t="s">
        <v>64</v>
      </c>
      <c r="C654" s="71" t="s">
        <v>224</v>
      </c>
      <c r="D654" s="71" t="s">
        <v>111</v>
      </c>
      <c r="E654" s="71" t="s">
        <v>111</v>
      </c>
      <c r="F654" s="71" t="s">
        <v>260</v>
      </c>
      <c r="G654" s="71" t="s">
        <v>607</v>
      </c>
      <c r="H654" s="71" t="s">
        <v>880</v>
      </c>
      <c r="I654" s="71"/>
      <c r="J654" s="194">
        <v>7553769</v>
      </c>
      <c r="K654" s="194">
        <v>0</v>
      </c>
      <c r="L654" s="194">
        <v>7553769</v>
      </c>
      <c r="M654" s="194">
        <v>7553769</v>
      </c>
      <c r="N654" s="194">
        <v>0</v>
      </c>
      <c r="O654" s="194">
        <v>7553769</v>
      </c>
      <c r="P654" s="72">
        <v>100</v>
      </c>
    </row>
    <row r="655" spans="1:16" ht="31.5" x14ac:dyDescent="0.25">
      <c r="A655" s="70" t="s">
        <v>279</v>
      </c>
      <c r="B655" s="71" t="s">
        <v>64</v>
      </c>
      <c r="C655" s="71" t="s">
        <v>224</v>
      </c>
      <c r="D655" s="71" t="s">
        <v>111</v>
      </c>
      <c r="E655" s="71" t="s">
        <v>111</v>
      </c>
      <c r="F655" s="71" t="s">
        <v>260</v>
      </c>
      <c r="G655" s="71" t="s">
        <v>607</v>
      </c>
      <c r="H655" s="71" t="s">
        <v>880</v>
      </c>
      <c r="I655" s="71" t="s">
        <v>829</v>
      </c>
      <c r="J655" s="194">
        <v>7553769</v>
      </c>
      <c r="K655" s="194">
        <v>0</v>
      </c>
      <c r="L655" s="194">
        <v>7553769</v>
      </c>
      <c r="M655" s="194">
        <v>7553769</v>
      </c>
      <c r="N655" s="194">
        <v>0</v>
      </c>
      <c r="O655" s="194">
        <v>7553769</v>
      </c>
      <c r="P655" s="72">
        <v>100</v>
      </c>
    </row>
    <row r="656" spans="1:16" x14ac:dyDescent="0.25">
      <c r="A656" s="70" t="s">
        <v>282</v>
      </c>
      <c r="B656" s="71" t="s">
        <v>64</v>
      </c>
      <c r="C656" s="71" t="s">
        <v>224</v>
      </c>
      <c r="D656" s="71" t="s">
        <v>111</v>
      </c>
      <c r="E656" s="71" t="s">
        <v>111</v>
      </c>
      <c r="F656" s="71" t="s">
        <v>260</v>
      </c>
      <c r="G656" s="71" t="s">
        <v>607</v>
      </c>
      <c r="H656" s="71" t="s">
        <v>880</v>
      </c>
      <c r="I656" s="71" t="s">
        <v>283</v>
      </c>
      <c r="J656" s="194">
        <v>7553769</v>
      </c>
      <c r="K656" s="194">
        <v>0</v>
      </c>
      <c r="L656" s="194">
        <v>7553769</v>
      </c>
      <c r="M656" s="194">
        <v>7553769</v>
      </c>
      <c r="N656" s="194">
        <v>0</v>
      </c>
      <c r="O656" s="194">
        <v>7553769</v>
      </c>
      <c r="P656" s="72">
        <v>100</v>
      </c>
    </row>
    <row r="657" spans="1:16" ht="78.75" x14ac:dyDescent="0.25">
      <c r="A657" s="70" t="s">
        <v>820</v>
      </c>
      <c r="B657" s="71" t="s">
        <v>64</v>
      </c>
      <c r="C657" s="71" t="s">
        <v>224</v>
      </c>
      <c r="D657" s="71" t="s">
        <v>111</v>
      </c>
      <c r="E657" s="71" t="s">
        <v>111</v>
      </c>
      <c r="F657" s="71" t="s">
        <v>260</v>
      </c>
      <c r="G657" s="71" t="s">
        <v>607</v>
      </c>
      <c r="H657" s="71" t="s">
        <v>821</v>
      </c>
      <c r="I657" s="71"/>
      <c r="J657" s="194">
        <v>76300.7</v>
      </c>
      <c r="K657" s="194">
        <v>76300.7</v>
      </c>
      <c r="L657" s="194">
        <v>0</v>
      </c>
      <c r="M657" s="194">
        <v>76300.7</v>
      </c>
      <c r="N657" s="194">
        <v>76300.7</v>
      </c>
      <c r="O657" s="194">
        <v>0</v>
      </c>
      <c r="P657" s="72">
        <v>100</v>
      </c>
    </row>
    <row r="658" spans="1:16" ht="31.5" x14ac:dyDescent="0.25">
      <c r="A658" s="70" t="s">
        <v>279</v>
      </c>
      <c r="B658" s="71" t="s">
        <v>64</v>
      </c>
      <c r="C658" s="71" t="s">
        <v>224</v>
      </c>
      <c r="D658" s="71" t="s">
        <v>111</v>
      </c>
      <c r="E658" s="71" t="s">
        <v>111</v>
      </c>
      <c r="F658" s="71" t="s">
        <v>260</v>
      </c>
      <c r="G658" s="71" t="s">
        <v>607</v>
      </c>
      <c r="H658" s="71" t="s">
        <v>821</v>
      </c>
      <c r="I658" s="71" t="s">
        <v>829</v>
      </c>
      <c r="J658" s="194">
        <v>76300.7</v>
      </c>
      <c r="K658" s="194">
        <v>76300.7</v>
      </c>
      <c r="L658" s="194">
        <v>0</v>
      </c>
      <c r="M658" s="194">
        <v>76300.7</v>
      </c>
      <c r="N658" s="194">
        <v>76300.7</v>
      </c>
      <c r="O658" s="194">
        <v>0</v>
      </c>
      <c r="P658" s="72">
        <v>100</v>
      </c>
    </row>
    <row r="659" spans="1:16" x14ac:dyDescent="0.25">
      <c r="A659" s="70" t="s">
        <v>282</v>
      </c>
      <c r="B659" s="71" t="s">
        <v>64</v>
      </c>
      <c r="C659" s="71" t="s">
        <v>224</v>
      </c>
      <c r="D659" s="71" t="s">
        <v>111</v>
      </c>
      <c r="E659" s="71" t="s">
        <v>111</v>
      </c>
      <c r="F659" s="71" t="s">
        <v>260</v>
      </c>
      <c r="G659" s="71" t="s">
        <v>607</v>
      </c>
      <c r="H659" s="71" t="s">
        <v>821</v>
      </c>
      <c r="I659" s="71" t="s">
        <v>283</v>
      </c>
      <c r="J659" s="194">
        <v>76300.7</v>
      </c>
      <c r="K659" s="194">
        <v>76300.7</v>
      </c>
      <c r="L659" s="194">
        <v>0</v>
      </c>
      <c r="M659" s="194">
        <v>76300.7</v>
      </c>
      <c r="N659" s="194">
        <v>76300.7</v>
      </c>
      <c r="O659" s="194">
        <v>0</v>
      </c>
      <c r="P659" s="72">
        <v>100</v>
      </c>
    </row>
    <row r="660" spans="1:16" ht="78.75" x14ac:dyDescent="0.25">
      <c r="A660" s="70" t="s">
        <v>820</v>
      </c>
      <c r="B660" s="71" t="s">
        <v>64</v>
      </c>
      <c r="C660" s="71" t="s">
        <v>224</v>
      </c>
      <c r="D660" s="71" t="s">
        <v>111</v>
      </c>
      <c r="E660" s="71" t="s">
        <v>111</v>
      </c>
      <c r="F660" s="71" t="s">
        <v>260</v>
      </c>
      <c r="G660" s="71" t="s">
        <v>607</v>
      </c>
      <c r="H660" s="71" t="s">
        <v>1103</v>
      </c>
      <c r="I660" s="71"/>
      <c r="J660" s="194">
        <v>995000</v>
      </c>
      <c r="K660" s="194">
        <v>995000</v>
      </c>
      <c r="L660" s="194">
        <v>0</v>
      </c>
      <c r="M660" s="194">
        <v>995000</v>
      </c>
      <c r="N660" s="194">
        <v>995000</v>
      </c>
      <c r="O660" s="194">
        <v>0</v>
      </c>
      <c r="P660" s="72">
        <v>100</v>
      </c>
    </row>
    <row r="661" spans="1:16" ht="31.5" x14ac:dyDescent="0.25">
      <c r="A661" s="70" t="s">
        <v>279</v>
      </c>
      <c r="B661" s="71" t="s">
        <v>64</v>
      </c>
      <c r="C661" s="71" t="s">
        <v>224</v>
      </c>
      <c r="D661" s="71" t="s">
        <v>111</v>
      </c>
      <c r="E661" s="71" t="s">
        <v>111</v>
      </c>
      <c r="F661" s="71" t="s">
        <v>260</v>
      </c>
      <c r="G661" s="71" t="s">
        <v>607</v>
      </c>
      <c r="H661" s="71" t="s">
        <v>1103</v>
      </c>
      <c r="I661" s="71" t="s">
        <v>829</v>
      </c>
      <c r="J661" s="194">
        <v>995000</v>
      </c>
      <c r="K661" s="194">
        <v>995000</v>
      </c>
      <c r="L661" s="194">
        <v>0</v>
      </c>
      <c r="M661" s="194">
        <v>995000</v>
      </c>
      <c r="N661" s="194">
        <v>995000</v>
      </c>
      <c r="O661" s="194">
        <v>0</v>
      </c>
      <c r="P661" s="72">
        <v>100</v>
      </c>
    </row>
    <row r="662" spans="1:16" x14ac:dyDescent="0.25">
      <c r="A662" s="70" t="s">
        <v>282</v>
      </c>
      <c r="B662" s="71" t="s">
        <v>64</v>
      </c>
      <c r="C662" s="71" t="s">
        <v>224</v>
      </c>
      <c r="D662" s="71" t="s">
        <v>111</v>
      </c>
      <c r="E662" s="71" t="s">
        <v>111</v>
      </c>
      <c r="F662" s="71" t="s">
        <v>260</v>
      </c>
      <c r="G662" s="71" t="s">
        <v>607</v>
      </c>
      <c r="H662" s="71" t="s">
        <v>1103</v>
      </c>
      <c r="I662" s="71" t="s">
        <v>283</v>
      </c>
      <c r="J662" s="194">
        <v>995000</v>
      </c>
      <c r="K662" s="194">
        <v>995000</v>
      </c>
      <c r="L662" s="194">
        <v>0</v>
      </c>
      <c r="M662" s="194">
        <v>995000</v>
      </c>
      <c r="N662" s="194">
        <v>995000</v>
      </c>
      <c r="O662" s="194">
        <v>0</v>
      </c>
      <c r="P662" s="72">
        <v>100</v>
      </c>
    </row>
    <row r="663" spans="1:16" x14ac:dyDescent="0.25">
      <c r="A663" s="70" t="s">
        <v>211</v>
      </c>
      <c r="B663" s="71" t="s">
        <v>64</v>
      </c>
      <c r="C663" s="71" t="s">
        <v>224</v>
      </c>
      <c r="D663" s="71" t="s">
        <v>754</v>
      </c>
      <c r="E663" s="71"/>
      <c r="F663" s="71"/>
      <c r="G663" s="71"/>
      <c r="H663" s="71"/>
      <c r="I663" s="71"/>
      <c r="J663" s="194">
        <v>55078432.170000002</v>
      </c>
      <c r="K663" s="194">
        <v>28958844.530000001</v>
      </c>
      <c r="L663" s="194">
        <v>25591629</v>
      </c>
      <c r="M663" s="194">
        <v>51880523.189999998</v>
      </c>
      <c r="N663" s="194">
        <v>25760935.550000001</v>
      </c>
      <c r="O663" s="194">
        <v>25591629</v>
      </c>
      <c r="P663" s="72">
        <v>94.193899764376681</v>
      </c>
    </row>
    <row r="664" spans="1:16" ht="47.25" x14ac:dyDescent="0.25">
      <c r="A664" s="70" t="s">
        <v>924</v>
      </c>
      <c r="B664" s="71" t="s">
        <v>64</v>
      </c>
      <c r="C664" s="71" t="s">
        <v>224</v>
      </c>
      <c r="D664" s="71" t="s">
        <v>754</v>
      </c>
      <c r="E664" s="71" t="s">
        <v>111</v>
      </c>
      <c r="F664" s="71"/>
      <c r="G664" s="71"/>
      <c r="H664" s="71"/>
      <c r="I664" s="71"/>
      <c r="J664" s="194">
        <v>55078432.170000002</v>
      </c>
      <c r="K664" s="194">
        <v>28958844.530000001</v>
      </c>
      <c r="L664" s="194">
        <v>25591629</v>
      </c>
      <c r="M664" s="194">
        <v>51880523.189999998</v>
      </c>
      <c r="N664" s="194">
        <v>25760935.550000001</v>
      </c>
      <c r="O664" s="194">
        <v>25591629</v>
      </c>
      <c r="P664" s="72">
        <v>94.193899764376681</v>
      </c>
    </row>
    <row r="665" spans="1:16" ht="31.5" x14ac:dyDescent="0.25">
      <c r="A665" s="70" t="s">
        <v>876</v>
      </c>
      <c r="B665" s="71" t="s">
        <v>64</v>
      </c>
      <c r="C665" s="71" t="s">
        <v>224</v>
      </c>
      <c r="D665" s="71" t="s">
        <v>754</v>
      </c>
      <c r="E665" s="71" t="s">
        <v>111</v>
      </c>
      <c r="F665" s="71" t="s">
        <v>260</v>
      </c>
      <c r="G665" s="71"/>
      <c r="H665" s="71"/>
      <c r="I665" s="71"/>
      <c r="J665" s="194">
        <v>55078432.170000002</v>
      </c>
      <c r="K665" s="194">
        <v>28958844.530000001</v>
      </c>
      <c r="L665" s="194">
        <v>25591629</v>
      </c>
      <c r="M665" s="194">
        <v>51880523.189999998</v>
      </c>
      <c r="N665" s="194">
        <v>25760935.550000001</v>
      </c>
      <c r="O665" s="194">
        <v>25591629</v>
      </c>
      <c r="P665" s="72">
        <v>94.193899764376681</v>
      </c>
    </row>
    <row r="666" spans="1:16" ht="47.25" x14ac:dyDescent="0.25">
      <c r="A666" s="70" t="s">
        <v>347</v>
      </c>
      <c r="B666" s="71" t="s">
        <v>64</v>
      </c>
      <c r="C666" s="71" t="s">
        <v>224</v>
      </c>
      <c r="D666" s="71" t="s">
        <v>754</v>
      </c>
      <c r="E666" s="71" t="s">
        <v>111</v>
      </c>
      <c r="F666" s="71" t="s">
        <v>260</v>
      </c>
      <c r="G666" s="71" t="s">
        <v>348</v>
      </c>
      <c r="H666" s="71"/>
      <c r="I666" s="71"/>
      <c r="J666" s="194">
        <v>40115548.619999997</v>
      </c>
      <c r="K666" s="194">
        <v>21316672.98</v>
      </c>
      <c r="L666" s="194">
        <v>18270917</v>
      </c>
      <c r="M666" s="194">
        <v>39022569.509999998</v>
      </c>
      <c r="N666" s="194">
        <v>20223693.870000001</v>
      </c>
      <c r="O666" s="194">
        <v>18270917</v>
      </c>
      <c r="P666" s="72">
        <v>97.275422753522847</v>
      </c>
    </row>
    <row r="667" spans="1:16" ht="31.5" x14ac:dyDescent="0.25">
      <c r="A667" s="70" t="s">
        <v>349</v>
      </c>
      <c r="B667" s="71" t="s">
        <v>64</v>
      </c>
      <c r="C667" s="71" t="s">
        <v>224</v>
      </c>
      <c r="D667" s="71" t="s">
        <v>754</v>
      </c>
      <c r="E667" s="71" t="s">
        <v>111</v>
      </c>
      <c r="F667" s="71" t="s">
        <v>260</v>
      </c>
      <c r="G667" s="71" t="s">
        <v>348</v>
      </c>
      <c r="H667" s="71" t="s">
        <v>236</v>
      </c>
      <c r="I667" s="71"/>
      <c r="J667" s="194">
        <v>17174402.469999999</v>
      </c>
      <c r="K667" s="194">
        <v>16646443.83</v>
      </c>
      <c r="L667" s="194">
        <v>0</v>
      </c>
      <c r="M667" s="194">
        <v>16081423.359999999</v>
      </c>
      <c r="N667" s="194">
        <v>15553464.720000001</v>
      </c>
      <c r="O667" s="194">
        <v>0</v>
      </c>
      <c r="P667" s="72">
        <v>93.635999203412169</v>
      </c>
    </row>
    <row r="668" spans="1:16" ht="31.5" x14ac:dyDescent="0.25">
      <c r="A668" s="70" t="s">
        <v>279</v>
      </c>
      <c r="B668" s="71" t="s">
        <v>64</v>
      </c>
      <c r="C668" s="71" t="s">
        <v>224</v>
      </c>
      <c r="D668" s="71" t="s">
        <v>754</v>
      </c>
      <c r="E668" s="71" t="s">
        <v>111</v>
      </c>
      <c r="F668" s="71" t="s">
        <v>260</v>
      </c>
      <c r="G668" s="71" t="s">
        <v>348</v>
      </c>
      <c r="H668" s="71" t="s">
        <v>236</v>
      </c>
      <c r="I668" s="71" t="s">
        <v>829</v>
      </c>
      <c r="J668" s="194">
        <v>17174402.469999999</v>
      </c>
      <c r="K668" s="194">
        <v>16646443.83</v>
      </c>
      <c r="L668" s="194">
        <v>0</v>
      </c>
      <c r="M668" s="194">
        <v>16081423.359999999</v>
      </c>
      <c r="N668" s="194">
        <v>15553464.720000001</v>
      </c>
      <c r="O668" s="194">
        <v>0</v>
      </c>
      <c r="P668" s="72">
        <v>93.635999203412169</v>
      </c>
    </row>
    <row r="669" spans="1:16" x14ac:dyDescent="0.25">
      <c r="A669" s="70" t="s">
        <v>282</v>
      </c>
      <c r="B669" s="71" t="s">
        <v>64</v>
      </c>
      <c r="C669" s="71" t="s">
        <v>224</v>
      </c>
      <c r="D669" s="71" t="s">
        <v>754</v>
      </c>
      <c r="E669" s="71" t="s">
        <v>111</v>
      </c>
      <c r="F669" s="71" t="s">
        <v>260</v>
      </c>
      <c r="G669" s="71" t="s">
        <v>348</v>
      </c>
      <c r="H669" s="71" t="s">
        <v>236</v>
      </c>
      <c r="I669" s="71" t="s">
        <v>283</v>
      </c>
      <c r="J669" s="194">
        <v>17174402.469999999</v>
      </c>
      <c r="K669" s="194">
        <v>16646443.83</v>
      </c>
      <c r="L669" s="194">
        <v>0</v>
      </c>
      <c r="M669" s="194">
        <v>16081423.359999999</v>
      </c>
      <c r="N669" s="194">
        <v>15553464.720000001</v>
      </c>
      <c r="O669" s="194">
        <v>0</v>
      </c>
      <c r="P669" s="72">
        <v>93.635999203412169</v>
      </c>
    </row>
    <row r="670" spans="1:16" ht="94.5" x14ac:dyDescent="0.25">
      <c r="A670" s="70" t="s">
        <v>608</v>
      </c>
      <c r="B670" s="71" t="s">
        <v>64</v>
      </c>
      <c r="C670" s="71" t="s">
        <v>224</v>
      </c>
      <c r="D670" s="71" t="s">
        <v>754</v>
      </c>
      <c r="E670" s="71" t="s">
        <v>111</v>
      </c>
      <c r="F670" s="71" t="s">
        <v>260</v>
      </c>
      <c r="G670" s="71" t="s">
        <v>348</v>
      </c>
      <c r="H670" s="71" t="s">
        <v>609</v>
      </c>
      <c r="I670" s="71"/>
      <c r="J670" s="194">
        <v>18270917</v>
      </c>
      <c r="K670" s="194">
        <v>0</v>
      </c>
      <c r="L670" s="194">
        <v>18270917</v>
      </c>
      <c r="M670" s="194">
        <v>18270917</v>
      </c>
      <c r="N670" s="194">
        <v>0</v>
      </c>
      <c r="O670" s="194">
        <v>18270917</v>
      </c>
      <c r="P670" s="72">
        <v>100</v>
      </c>
    </row>
    <row r="671" spans="1:16" ht="31.5" x14ac:dyDescent="0.25">
      <c r="A671" s="70" t="s">
        <v>279</v>
      </c>
      <c r="B671" s="71" t="s">
        <v>64</v>
      </c>
      <c r="C671" s="71" t="s">
        <v>224</v>
      </c>
      <c r="D671" s="71" t="s">
        <v>754</v>
      </c>
      <c r="E671" s="71" t="s">
        <v>111</v>
      </c>
      <c r="F671" s="71" t="s">
        <v>260</v>
      </c>
      <c r="G671" s="71" t="s">
        <v>348</v>
      </c>
      <c r="H671" s="71" t="s">
        <v>609</v>
      </c>
      <c r="I671" s="71" t="s">
        <v>829</v>
      </c>
      <c r="J671" s="194">
        <v>18270917</v>
      </c>
      <c r="K671" s="194">
        <v>0</v>
      </c>
      <c r="L671" s="194">
        <v>18270917</v>
      </c>
      <c r="M671" s="194">
        <v>18270917</v>
      </c>
      <c r="N671" s="194">
        <v>0</v>
      </c>
      <c r="O671" s="194">
        <v>18270917</v>
      </c>
      <c r="P671" s="72">
        <v>100</v>
      </c>
    </row>
    <row r="672" spans="1:16" x14ac:dyDescent="0.25">
      <c r="A672" s="70" t="s">
        <v>282</v>
      </c>
      <c r="B672" s="71" t="s">
        <v>64</v>
      </c>
      <c r="C672" s="71" t="s">
        <v>224</v>
      </c>
      <c r="D672" s="71" t="s">
        <v>754</v>
      </c>
      <c r="E672" s="71" t="s">
        <v>111</v>
      </c>
      <c r="F672" s="71" t="s">
        <v>260</v>
      </c>
      <c r="G672" s="71" t="s">
        <v>348</v>
      </c>
      <c r="H672" s="71" t="s">
        <v>609</v>
      </c>
      <c r="I672" s="71" t="s">
        <v>283</v>
      </c>
      <c r="J672" s="194">
        <v>18270917</v>
      </c>
      <c r="K672" s="194">
        <v>0</v>
      </c>
      <c r="L672" s="194">
        <v>18270917</v>
      </c>
      <c r="M672" s="194">
        <v>18270917</v>
      </c>
      <c r="N672" s="194">
        <v>0</v>
      </c>
      <c r="O672" s="194">
        <v>18270917</v>
      </c>
      <c r="P672" s="72">
        <v>100</v>
      </c>
    </row>
    <row r="673" spans="1:16" ht="94.5" x14ac:dyDescent="0.25">
      <c r="A673" s="70" t="s">
        <v>608</v>
      </c>
      <c r="B673" s="71" t="s">
        <v>64</v>
      </c>
      <c r="C673" s="71" t="s">
        <v>224</v>
      </c>
      <c r="D673" s="71" t="s">
        <v>754</v>
      </c>
      <c r="E673" s="71" t="s">
        <v>111</v>
      </c>
      <c r="F673" s="71" t="s">
        <v>260</v>
      </c>
      <c r="G673" s="71" t="s">
        <v>348</v>
      </c>
      <c r="H673" s="71" t="s">
        <v>610</v>
      </c>
      <c r="I673" s="71"/>
      <c r="J673" s="194">
        <v>4670229.1500000004</v>
      </c>
      <c r="K673" s="194">
        <v>4670229.1500000004</v>
      </c>
      <c r="L673" s="194">
        <v>0</v>
      </c>
      <c r="M673" s="194">
        <v>4670229.1500000004</v>
      </c>
      <c r="N673" s="194">
        <v>4670229.1500000004</v>
      </c>
      <c r="O673" s="194">
        <v>0</v>
      </c>
      <c r="P673" s="72">
        <v>100</v>
      </c>
    </row>
    <row r="674" spans="1:16" ht="31.5" x14ac:dyDescent="0.25">
      <c r="A674" s="70" t="s">
        <v>279</v>
      </c>
      <c r="B674" s="71" t="s">
        <v>64</v>
      </c>
      <c r="C674" s="71" t="s">
        <v>224</v>
      </c>
      <c r="D674" s="71" t="s">
        <v>754</v>
      </c>
      <c r="E674" s="71" t="s">
        <v>111</v>
      </c>
      <c r="F674" s="71" t="s">
        <v>260</v>
      </c>
      <c r="G674" s="71" t="s">
        <v>348</v>
      </c>
      <c r="H674" s="71" t="s">
        <v>610</v>
      </c>
      <c r="I674" s="71" t="s">
        <v>829</v>
      </c>
      <c r="J674" s="194">
        <v>4670229.1500000004</v>
      </c>
      <c r="K674" s="194">
        <v>4670229.1500000004</v>
      </c>
      <c r="L674" s="194">
        <v>0</v>
      </c>
      <c r="M674" s="194">
        <v>4670229.1500000004</v>
      </c>
      <c r="N674" s="194">
        <v>4670229.1500000004</v>
      </c>
      <c r="O674" s="194">
        <v>0</v>
      </c>
      <c r="P674" s="72">
        <v>100</v>
      </c>
    </row>
    <row r="675" spans="1:16" x14ac:dyDescent="0.25">
      <c r="A675" s="70" t="s">
        <v>282</v>
      </c>
      <c r="B675" s="71" t="s">
        <v>64</v>
      </c>
      <c r="C675" s="71" t="s">
        <v>224</v>
      </c>
      <c r="D675" s="71" t="s">
        <v>754</v>
      </c>
      <c r="E675" s="71" t="s">
        <v>111</v>
      </c>
      <c r="F675" s="71" t="s">
        <v>260</v>
      </c>
      <c r="G675" s="71" t="s">
        <v>348</v>
      </c>
      <c r="H675" s="71" t="s">
        <v>610</v>
      </c>
      <c r="I675" s="71" t="s">
        <v>283</v>
      </c>
      <c r="J675" s="194">
        <v>4670229.1500000004</v>
      </c>
      <c r="K675" s="194">
        <v>4670229.1500000004</v>
      </c>
      <c r="L675" s="194">
        <v>0</v>
      </c>
      <c r="M675" s="194">
        <v>4670229.1500000004</v>
      </c>
      <c r="N675" s="194">
        <v>4670229.1500000004</v>
      </c>
      <c r="O675" s="194">
        <v>0</v>
      </c>
      <c r="P675" s="72">
        <v>100</v>
      </c>
    </row>
    <row r="676" spans="1:16" ht="31.5" x14ac:dyDescent="0.25">
      <c r="A676" s="70" t="s">
        <v>881</v>
      </c>
      <c r="B676" s="71" t="s">
        <v>64</v>
      </c>
      <c r="C676" s="71" t="s">
        <v>224</v>
      </c>
      <c r="D676" s="71" t="s">
        <v>754</v>
      </c>
      <c r="E676" s="71" t="s">
        <v>111</v>
      </c>
      <c r="F676" s="71" t="s">
        <v>260</v>
      </c>
      <c r="G676" s="71" t="s">
        <v>261</v>
      </c>
      <c r="H676" s="71"/>
      <c r="I676" s="71"/>
      <c r="J676" s="194">
        <v>801335.7</v>
      </c>
      <c r="K676" s="194">
        <v>601335.69999999995</v>
      </c>
      <c r="L676" s="194">
        <v>200000</v>
      </c>
      <c r="M676" s="194">
        <v>801335.7</v>
      </c>
      <c r="N676" s="194">
        <v>601335.69999999995</v>
      </c>
      <c r="O676" s="194">
        <v>200000</v>
      </c>
      <c r="P676" s="72">
        <v>100</v>
      </c>
    </row>
    <row r="677" spans="1:16" ht="47.25" x14ac:dyDescent="0.25">
      <c r="A677" s="70" t="s">
        <v>882</v>
      </c>
      <c r="B677" s="71" t="s">
        <v>64</v>
      </c>
      <c r="C677" s="71" t="s">
        <v>224</v>
      </c>
      <c r="D677" s="71" t="s">
        <v>754</v>
      </c>
      <c r="E677" s="71" t="s">
        <v>111</v>
      </c>
      <c r="F677" s="71" t="s">
        <v>260</v>
      </c>
      <c r="G677" s="71" t="s">
        <v>261</v>
      </c>
      <c r="H677" s="71" t="s">
        <v>234</v>
      </c>
      <c r="I677" s="71"/>
      <c r="J677" s="194">
        <v>599315.5</v>
      </c>
      <c r="K677" s="194">
        <v>599315.5</v>
      </c>
      <c r="L677" s="194">
        <v>0</v>
      </c>
      <c r="M677" s="194">
        <v>599315.5</v>
      </c>
      <c r="N677" s="194">
        <v>599315.5</v>
      </c>
      <c r="O677" s="194">
        <v>0</v>
      </c>
      <c r="P677" s="72">
        <v>100</v>
      </c>
    </row>
    <row r="678" spans="1:16" ht="31.5" x14ac:dyDescent="0.25">
      <c r="A678" s="70" t="s">
        <v>279</v>
      </c>
      <c r="B678" s="71" t="s">
        <v>64</v>
      </c>
      <c r="C678" s="71" t="s">
        <v>224</v>
      </c>
      <c r="D678" s="71" t="s">
        <v>754</v>
      </c>
      <c r="E678" s="71" t="s">
        <v>111</v>
      </c>
      <c r="F678" s="71" t="s">
        <v>260</v>
      </c>
      <c r="G678" s="71" t="s">
        <v>261</v>
      </c>
      <c r="H678" s="71" t="s">
        <v>234</v>
      </c>
      <c r="I678" s="71" t="s">
        <v>829</v>
      </c>
      <c r="J678" s="194">
        <v>599315.5</v>
      </c>
      <c r="K678" s="194">
        <v>599315.5</v>
      </c>
      <c r="L678" s="194">
        <v>0</v>
      </c>
      <c r="M678" s="194">
        <v>599315.5</v>
      </c>
      <c r="N678" s="194">
        <v>599315.5</v>
      </c>
      <c r="O678" s="194">
        <v>0</v>
      </c>
      <c r="P678" s="72">
        <v>100</v>
      </c>
    </row>
    <row r="679" spans="1:16" x14ac:dyDescent="0.25">
      <c r="A679" s="70" t="s">
        <v>282</v>
      </c>
      <c r="B679" s="71" t="s">
        <v>64</v>
      </c>
      <c r="C679" s="71" t="s">
        <v>224</v>
      </c>
      <c r="D679" s="71" t="s">
        <v>754</v>
      </c>
      <c r="E679" s="71" t="s">
        <v>111</v>
      </c>
      <c r="F679" s="71" t="s">
        <v>260</v>
      </c>
      <c r="G679" s="71" t="s">
        <v>261</v>
      </c>
      <c r="H679" s="71" t="s">
        <v>234</v>
      </c>
      <c r="I679" s="71" t="s">
        <v>283</v>
      </c>
      <c r="J679" s="194">
        <v>599315.5</v>
      </c>
      <c r="K679" s="194">
        <v>599315.5</v>
      </c>
      <c r="L679" s="194">
        <v>0</v>
      </c>
      <c r="M679" s="194">
        <v>599315.5</v>
      </c>
      <c r="N679" s="194">
        <v>599315.5</v>
      </c>
      <c r="O679" s="194">
        <v>0</v>
      </c>
      <c r="P679" s="72">
        <v>100</v>
      </c>
    </row>
    <row r="680" spans="1:16" ht="31.5" x14ac:dyDescent="0.25">
      <c r="A680" s="70" t="s">
        <v>755</v>
      </c>
      <c r="B680" s="71" t="s">
        <v>64</v>
      </c>
      <c r="C680" s="71" t="s">
        <v>224</v>
      </c>
      <c r="D680" s="71" t="s">
        <v>754</v>
      </c>
      <c r="E680" s="71" t="s">
        <v>111</v>
      </c>
      <c r="F680" s="71" t="s">
        <v>260</v>
      </c>
      <c r="G680" s="71" t="s">
        <v>261</v>
      </c>
      <c r="H680" s="71" t="s">
        <v>756</v>
      </c>
      <c r="I680" s="71"/>
      <c r="J680" s="194">
        <v>200000</v>
      </c>
      <c r="K680" s="194">
        <v>0</v>
      </c>
      <c r="L680" s="194">
        <v>200000</v>
      </c>
      <c r="M680" s="194">
        <v>200000</v>
      </c>
      <c r="N680" s="194">
        <v>0</v>
      </c>
      <c r="O680" s="194">
        <v>200000</v>
      </c>
      <c r="P680" s="72">
        <v>100</v>
      </c>
    </row>
    <row r="681" spans="1:16" ht="31.5" x14ac:dyDescent="0.25">
      <c r="A681" s="70" t="s">
        <v>279</v>
      </c>
      <c r="B681" s="71" t="s">
        <v>64</v>
      </c>
      <c r="C681" s="71" t="s">
        <v>224</v>
      </c>
      <c r="D681" s="71" t="s">
        <v>754</v>
      </c>
      <c r="E681" s="71" t="s">
        <v>111</v>
      </c>
      <c r="F681" s="71" t="s">
        <v>260</v>
      </c>
      <c r="G681" s="71" t="s">
        <v>261</v>
      </c>
      <c r="H681" s="71" t="s">
        <v>756</v>
      </c>
      <c r="I681" s="71" t="s">
        <v>829</v>
      </c>
      <c r="J681" s="194">
        <v>200000</v>
      </c>
      <c r="K681" s="194">
        <v>0</v>
      </c>
      <c r="L681" s="194">
        <v>200000</v>
      </c>
      <c r="M681" s="194">
        <v>200000</v>
      </c>
      <c r="N681" s="194">
        <v>0</v>
      </c>
      <c r="O681" s="194">
        <v>200000</v>
      </c>
      <c r="P681" s="72">
        <v>100</v>
      </c>
    </row>
    <row r="682" spans="1:16" x14ac:dyDescent="0.25">
      <c r="A682" s="70" t="s">
        <v>282</v>
      </c>
      <c r="B682" s="71" t="s">
        <v>64</v>
      </c>
      <c r="C682" s="71" t="s">
        <v>224</v>
      </c>
      <c r="D682" s="71" t="s">
        <v>754</v>
      </c>
      <c r="E682" s="71" t="s">
        <v>111</v>
      </c>
      <c r="F682" s="71" t="s">
        <v>260</v>
      </c>
      <c r="G682" s="71" t="s">
        <v>261</v>
      </c>
      <c r="H682" s="71" t="s">
        <v>756</v>
      </c>
      <c r="I682" s="71" t="s">
        <v>283</v>
      </c>
      <c r="J682" s="194">
        <v>200000</v>
      </c>
      <c r="K682" s="194">
        <v>0</v>
      </c>
      <c r="L682" s="194">
        <v>200000</v>
      </c>
      <c r="M682" s="194">
        <v>200000</v>
      </c>
      <c r="N682" s="194">
        <v>0</v>
      </c>
      <c r="O682" s="194">
        <v>200000</v>
      </c>
      <c r="P682" s="72">
        <v>100</v>
      </c>
    </row>
    <row r="683" spans="1:16" ht="31.5" x14ac:dyDescent="0.25">
      <c r="A683" s="70" t="s">
        <v>755</v>
      </c>
      <c r="B683" s="71" t="s">
        <v>64</v>
      </c>
      <c r="C683" s="71" t="s">
        <v>224</v>
      </c>
      <c r="D683" s="71" t="s">
        <v>754</v>
      </c>
      <c r="E683" s="71" t="s">
        <v>111</v>
      </c>
      <c r="F683" s="71" t="s">
        <v>260</v>
      </c>
      <c r="G683" s="71" t="s">
        <v>261</v>
      </c>
      <c r="H683" s="71" t="s">
        <v>757</v>
      </c>
      <c r="I683" s="71"/>
      <c r="J683" s="194">
        <v>2020.2</v>
      </c>
      <c r="K683" s="194">
        <v>2020.2</v>
      </c>
      <c r="L683" s="194">
        <v>0</v>
      </c>
      <c r="M683" s="194">
        <v>2020.2</v>
      </c>
      <c r="N683" s="194">
        <v>2020.2</v>
      </c>
      <c r="O683" s="194">
        <v>0</v>
      </c>
      <c r="P683" s="72">
        <v>100</v>
      </c>
    </row>
    <row r="684" spans="1:16" ht="31.5" x14ac:dyDescent="0.25">
      <c r="A684" s="70" t="s">
        <v>279</v>
      </c>
      <c r="B684" s="71" t="s">
        <v>64</v>
      </c>
      <c r="C684" s="71" t="s">
        <v>224</v>
      </c>
      <c r="D684" s="71" t="s">
        <v>754</v>
      </c>
      <c r="E684" s="71" t="s">
        <v>111</v>
      </c>
      <c r="F684" s="71" t="s">
        <v>260</v>
      </c>
      <c r="G684" s="71" t="s">
        <v>261</v>
      </c>
      <c r="H684" s="71" t="s">
        <v>757</v>
      </c>
      <c r="I684" s="71" t="s">
        <v>829</v>
      </c>
      <c r="J684" s="194">
        <v>2020.2</v>
      </c>
      <c r="K684" s="194">
        <v>2020.2</v>
      </c>
      <c r="L684" s="194">
        <v>0</v>
      </c>
      <c r="M684" s="194">
        <v>2020.2</v>
      </c>
      <c r="N684" s="194">
        <v>2020.2</v>
      </c>
      <c r="O684" s="194">
        <v>0</v>
      </c>
      <c r="P684" s="72">
        <v>100</v>
      </c>
    </row>
    <row r="685" spans="1:16" x14ac:dyDescent="0.25">
      <c r="A685" s="70" t="s">
        <v>282</v>
      </c>
      <c r="B685" s="71" t="s">
        <v>64</v>
      </c>
      <c r="C685" s="71" t="s">
        <v>224</v>
      </c>
      <c r="D685" s="71" t="s">
        <v>754</v>
      </c>
      <c r="E685" s="71" t="s">
        <v>111</v>
      </c>
      <c r="F685" s="71" t="s">
        <v>260</v>
      </c>
      <c r="G685" s="71" t="s">
        <v>261</v>
      </c>
      <c r="H685" s="71" t="s">
        <v>757</v>
      </c>
      <c r="I685" s="71" t="s">
        <v>283</v>
      </c>
      <c r="J685" s="194">
        <v>2020.2</v>
      </c>
      <c r="K685" s="194">
        <v>2020.2</v>
      </c>
      <c r="L685" s="194">
        <v>0</v>
      </c>
      <c r="M685" s="194">
        <v>2020.2</v>
      </c>
      <c r="N685" s="194">
        <v>2020.2</v>
      </c>
      <c r="O685" s="194">
        <v>0</v>
      </c>
      <c r="P685" s="72">
        <v>100</v>
      </c>
    </row>
    <row r="686" spans="1:16" ht="47.25" x14ac:dyDescent="0.25">
      <c r="A686" s="70" t="s">
        <v>883</v>
      </c>
      <c r="B686" s="71" t="s">
        <v>64</v>
      </c>
      <c r="C686" s="71" t="s">
        <v>224</v>
      </c>
      <c r="D686" s="71" t="s">
        <v>754</v>
      </c>
      <c r="E686" s="71" t="s">
        <v>111</v>
      </c>
      <c r="F686" s="71" t="s">
        <v>260</v>
      </c>
      <c r="G686" s="71" t="s">
        <v>761</v>
      </c>
      <c r="H686" s="71"/>
      <c r="I686" s="71"/>
      <c r="J686" s="194">
        <v>14161547.85</v>
      </c>
      <c r="K686" s="194">
        <v>7040835.8499999996</v>
      </c>
      <c r="L686" s="194">
        <v>7120712</v>
      </c>
      <c r="M686" s="194">
        <v>12056617.98</v>
      </c>
      <c r="N686" s="194">
        <v>4935905.9800000004</v>
      </c>
      <c r="O686" s="194">
        <v>7120712</v>
      </c>
      <c r="P686" s="72">
        <v>85.136300831691941</v>
      </c>
    </row>
    <row r="687" spans="1:16" ht="63" x14ac:dyDescent="0.25">
      <c r="A687" s="70" t="s">
        <v>884</v>
      </c>
      <c r="B687" s="71" t="s">
        <v>64</v>
      </c>
      <c r="C687" s="71" t="s">
        <v>224</v>
      </c>
      <c r="D687" s="71" t="s">
        <v>754</v>
      </c>
      <c r="E687" s="71" t="s">
        <v>111</v>
      </c>
      <c r="F687" s="71" t="s">
        <v>260</v>
      </c>
      <c r="G687" s="71" t="s">
        <v>761</v>
      </c>
      <c r="H687" s="71" t="s">
        <v>236</v>
      </c>
      <c r="I687" s="71"/>
      <c r="J687" s="194">
        <v>3433000</v>
      </c>
      <c r="K687" s="194">
        <v>3433000</v>
      </c>
      <c r="L687" s="194">
        <v>0</v>
      </c>
      <c r="M687" s="194">
        <v>1328070.1299999999</v>
      </c>
      <c r="N687" s="194">
        <v>1328070.1299999999</v>
      </c>
      <c r="O687" s="194">
        <v>0</v>
      </c>
      <c r="P687" s="72">
        <v>38.685410136906498</v>
      </c>
    </row>
    <row r="688" spans="1:16" ht="31.5" x14ac:dyDescent="0.25">
      <c r="A688" s="70" t="s">
        <v>279</v>
      </c>
      <c r="B688" s="71" t="s">
        <v>64</v>
      </c>
      <c r="C688" s="71" t="s">
        <v>224</v>
      </c>
      <c r="D688" s="71" t="s">
        <v>754</v>
      </c>
      <c r="E688" s="71" t="s">
        <v>111</v>
      </c>
      <c r="F688" s="71" t="s">
        <v>260</v>
      </c>
      <c r="G688" s="71" t="s">
        <v>761</v>
      </c>
      <c r="H688" s="71" t="s">
        <v>236</v>
      </c>
      <c r="I688" s="71" t="s">
        <v>829</v>
      </c>
      <c r="J688" s="194">
        <v>3433000</v>
      </c>
      <c r="K688" s="194">
        <v>3433000</v>
      </c>
      <c r="L688" s="194">
        <v>0</v>
      </c>
      <c r="M688" s="194">
        <v>1328070.1299999999</v>
      </c>
      <c r="N688" s="194">
        <v>1328070.1299999999</v>
      </c>
      <c r="O688" s="194">
        <v>0</v>
      </c>
      <c r="P688" s="72">
        <v>38.685410136906498</v>
      </c>
    </row>
    <row r="689" spans="1:16" x14ac:dyDescent="0.25">
      <c r="A689" s="70" t="s">
        <v>282</v>
      </c>
      <c r="B689" s="71" t="s">
        <v>64</v>
      </c>
      <c r="C689" s="71" t="s">
        <v>224</v>
      </c>
      <c r="D689" s="71" t="s">
        <v>754</v>
      </c>
      <c r="E689" s="71" t="s">
        <v>111</v>
      </c>
      <c r="F689" s="71" t="s">
        <v>260</v>
      </c>
      <c r="G689" s="71" t="s">
        <v>761</v>
      </c>
      <c r="H689" s="71" t="s">
        <v>236</v>
      </c>
      <c r="I689" s="71" t="s">
        <v>283</v>
      </c>
      <c r="J689" s="194">
        <v>3433000</v>
      </c>
      <c r="K689" s="194">
        <v>3433000</v>
      </c>
      <c r="L689" s="194">
        <v>0</v>
      </c>
      <c r="M689" s="194">
        <v>1328070.1299999999</v>
      </c>
      <c r="N689" s="194">
        <v>1328070.1299999999</v>
      </c>
      <c r="O689" s="194">
        <v>0</v>
      </c>
      <c r="P689" s="72">
        <v>38.685410136906498</v>
      </c>
    </row>
    <row r="690" spans="1:16" ht="94.5" x14ac:dyDescent="0.25">
      <c r="A690" s="70" t="s">
        <v>608</v>
      </c>
      <c r="B690" s="71" t="s">
        <v>64</v>
      </c>
      <c r="C690" s="71" t="s">
        <v>224</v>
      </c>
      <c r="D690" s="71" t="s">
        <v>754</v>
      </c>
      <c r="E690" s="71" t="s">
        <v>111</v>
      </c>
      <c r="F690" s="71" t="s">
        <v>260</v>
      </c>
      <c r="G690" s="71" t="s">
        <v>761</v>
      </c>
      <c r="H690" s="71" t="s">
        <v>609</v>
      </c>
      <c r="I690" s="71"/>
      <c r="J690" s="194">
        <v>7120712</v>
      </c>
      <c r="K690" s="194">
        <v>0</v>
      </c>
      <c r="L690" s="194">
        <v>7120712</v>
      </c>
      <c r="M690" s="194">
        <v>7120712</v>
      </c>
      <c r="N690" s="194">
        <v>0</v>
      </c>
      <c r="O690" s="194">
        <v>7120712</v>
      </c>
      <c r="P690" s="72">
        <v>100</v>
      </c>
    </row>
    <row r="691" spans="1:16" ht="31.5" x14ac:dyDescent="0.25">
      <c r="A691" s="70" t="s">
        <v>279</v>
      </c>
      <c r="B691" s="71" t="s">
        <v>64</v>
      </c>
      <c r="C691" s="71" t="s">
        <v>224</v>
      </c>
      <c r="D691" s="71" t="s">
        <v>754</v>
      </c>
      <c r="E691" s="71" t="s">
        <v>111</v>
      </c>
      <c r="F691" s="71" t="s">
        <v>260</v>
      </c>
      <c r="G691" s="71" t="s">
        <v>761</v>
      </c>
      <c r="H691" s="71" t="s">
        <v>609</v>
      </c>
      <c r="I691" s="71" t="s">
        <v>829</v>
      </c>
      <c r="J691" s="194">
        <v>7120712</v>
      </c>
      <c r="K691" s="194">
        <v>0</v>
      </c>
      <c r="L691" s="194">
        <v>7120712</v>
      </c>
      <c r="M691" s="194">
        <v>7120712</v>
      </c>
      <c r="N691" s="194">
        <v>0</v>
      </c>
      <c r="O691" s="194">
        <v>7120712</v>
      </c>
      <c r="P691" s="72">
        <v>100</v>
      </c>
    </row>
    <row r="692" spans="1:16" x14ac:dyDescent="0.25">
      <c r="A692" s="70" t="s">
        <v>282</v>
      </c>
      <c r="B692" s="71" t="s">
        <v>64</v>
      </c>
      <c r="C692" s="71" t="s">
        <v>224</v>
      </c>
      <c r="D692" s="71" t="s">
        <v>754</v>
      </c>
      <c r="E692" s="71" t="s">
        <v>111</v>
      </c>
      <c r="F692" s="71" t="s">
        <v>260</v>
      </c>
      <c r="G692" s="71" t="s">
        <v>761</v>
      </c>
      <c r="H692" s="71" t="s">
        <v>609</v>
      </c>
      <c r="I692" s="71" t="s">
        <v>283</v>
      </c>
      <c r="J692" s="194">
        <v>7120712</v>
      </c>
      <c r="K692" s="194">
        <v>0</v>
      </c>
      <c r="L692" s="194">
        <v>7120712</v>
      </c>
      <c r="M692" s="194">
        <v>7120712</v>
      </c>
      <c r="N692" s="194">
        <v>0</v>
      </c>
      <c r="O692" s="194">
        <v>7120712</v>
      </c>
      <c r="P692" s="72">
        <v>100</v>
      </c>
    </row>
    <row r="693" spans="1:16" ht="63" x14ac:dyDescent="0.25">
      <c r="A693" s="70" t="s">
        <v>884</v>
      </c>
      <c r="B693" s="71" t="s">
        <v>64</v>
      </c>
      <c r="C693" s="71" t="s">
        <v>224</v>
      </c>
      <c r="D693" s="71" t="s">
        <v>754</v>
      </c>
      <c r="E693" s="71" t="s">
        <v>111</v>
      </c>
      <c r="F693" s="71" t="s">
        <v>260</v>
      </c>
      <c r="G693" s="71" t="s">
        <v>761</v>
      </c>
      <c r="H693" s="71" t="s">
        <v>610</v>
      </c>
      <c r="I693" s="71"/>
      <c r="J693" s="194">
        <v>3607835.85</v>
      </c>
      <c r="K693" s="194">
        <v>3607835.85</v>
      </c>
      <c r="L693" s="194">
        <v>0</v>
      </c>
      <c r="M693" s="194">
        <v>3607835.85</v>
      </c>
      <c r="N693" s="194">
        <v>3607835.85</v>
      </c>
      <c r="O693" s="194">
        <v>0</v>
      </c>
      <c r="P693" s="72">
        <v>100</v>
      </c>
    </row>
    <row r="694" spans="1:16" ht="31.5" x14ac:dyDescent="0.25">
      <c r="A694" s="70" t="s">
        <v>279</v>
      </c>
      <c r="B694" s="71" t="s">
        <v>64</v>
      </c>
      <c r="C694" s="71" t="s">
        <v>224</v>
      </c>
      <c r="D694" s="71" t="s">
        <v>754</v>
      </c>
      <c r="E694" s="71" t="s">
        <v>111</v>
      </c>
      <c r="F694" s="71" t="s">
        <v>260</v>
      </c>
      <c r="G694" s="71" t="s">
        <v>761</v>
      </c>
      <c r="H694" s="71" t="s">
        <v>610</v>
      </c>
      <c r="I694" s="71" t="s">
        <v>829</v>
      </c>
      <c r="J694" s="194">
        <v>3607835.85</v>
      </c>
      <c r="K694" s="194">
        <v>3607835.85</v>
      </c>
      <c r="L694" s="194">
        <v>0</v>
      </c>
      <c r="M694" s="194">
        <v>3607835.85</v>
      </c>
      <c r="N694" s="194">
        <v>3607835.85</v>
      </c>
      <c r="O694" s="194">
        <v>0</v>
      </c>
      <c r="P694" s="72">
        <v>100</v>
      </c>
    </row>
    <row r="695" spans="1:16" x14ac:dyDescent="0.25">
      <c r="A695" s="70" t="s">
        <v>282</v>
      </c>
      <c r="B695" s="71" t="s">
        <v>64</v>
      </c>
      <c r="C695" s="71" t="s">
        <v>224</v>
      </c>
      <c r="D695" s="71" t="s">
        <v>754</v>
      </c>
      <c r="E695" s="71" t="s">
        <v>111</v>
      </c>
      <c r="F695" s="71" t="s">
        <v>260</v>
      </c>
      <c r="G695" s="71" t="s">
        <v>761</v>
      </c>
      <c r="H695" s="71" t="s">
        <v>610</v>
      </c>
      <c r="I695" s="71" t="s">
        <v>283</v>
      </c>
      <c r="J695" s="194">
        <v>3607835.85</v>
      </c>
      <c r="K695" s="194">
        <v>3607835.85</v>
      </c>
      <c r="L695" s="194">
        <v>0</v>
      </c>
      <c r="M695" s="194">
        <v>3607835.85</v>
      </c>
      <c r="N695" s="194">
        <v>3607835.85</v>
      </c>
      <c r="O695" s="194">
        <v>0</v>
      </c>
      <c r="P695" s="72">
        <v>100</v>
      </c>
    </row>
    <row r="696" spans="1:16" x14ac:dyDescent="0.25">
      <c r="A696" s="70" t="s">
        <v>213</v>
      </c>
      <c r="B696" s="71" t="s">
        <v>64</v>
      </c>
      <c r="C696" s="71" t="s">
        <v>224</v>
      </c>
      <c r="D696" s="71" t="s">
        <v>911</v>
      </c>
      <c r="E696" s="71"/>
      <c r="F696" s="71"/>
      <c r="G696" s="71"/>
      <c r="H696" s="71"/>
      <c r="I696" s="71"/>
      <c r="J696" s="194">
        <v>95449507.090000004</v>
      </c>
      <c r="K696" s="194">
        <v>56239242.450000003</v>
      </c>
      <c r="L696" s="194">
        <v>39210264.640000001</v>
      </c>
      <c r="M696" s="194">
        <v>94991718.670000002</v>
      </c>
      <c r="N696" s="194">
        <v>55781454.030000001</v>
      </c>
      <c r="O696" s="194">
        <v>39210264.640000001</v>
      </c>
      <c r="P696" s="72">
        <v>99.520386816069831</v>
      </c>
    </row>
    <row r="697" spans="1:16" ht="47.25" x14ac:dyDescent="0.25">
      <c r="A697" s="70" t="s">
        <v>921</v>
      </c>
      <c r="B697" s="71" t="s">
        <v>64</v>
      </c>
      <c r="C697" s="71" t="s">
        <v>224</v>
      </c>
      <c r="D697" s="71" t="s">
        <v>911</v>
      </c>
      <c r="E697" s="71" t="s">
        <v>99</v>
      </c>
      <c r="F697" s="71"/>
      <c r="G697" s="71"/>
      <c r="H697" s="71"/>
      <c r="I697" s="71"/>
      <c r="J697" s="194">
        <v>6992713.4000000004</v>
      </c>
      <c r="K697" s="194">
        <v>6932713.4000000004</v>
      </c>
      <c r="L697" s="194">
        <v>60000</v>
      </c>
      <c r="M697" s="194">
        <v>6906913.3799999999</v>
      </c>
      <c r="N697" s="194">
        <v>6846913.3799999999</v>
      </c>
      <c r="O697" s="194">
        <v>60000</v>
      </c>
      <c r="P697" s="72">
        <v>98.773008200221668</v>
      </c>
    </row>
    <row r="698" spans="1:16" ht="31.5" x14ac:dyDescent="0.25">
      <c r="A698" s="70" t="s">
        <v>222</v>
      </c>
      <c r="B698" s="71" t="s">
        <v>64</v>
      </c>
      <c r="C698" s="71" t="s">
        <v>224</v>
      </c>
      <c r="D698" s="71" t="s">
        <v>911</v>
      </c>
      <c r="E698" s="71" t="s">
        <v>99</v>
      </c>
      <c r="F698" s="71" t="s">
        <v>188</v>
      </c>
      <c r="G698" s="71"/>
      <c r="H698" s="71"/>
      <c r="I698" s="71"/>
      <c r="J698" s="194">
        <v>6992713.4000000004</v>
      </c>
      <c r="K698" s="194">
        <v>6932713.4000000004</v>
      </c>
      <c r="L698" s="194">
        <v>60000</v>
      </c>
      <c r="M698" s="194">
        <v>6906913.3799999999</v>
      </c>
      <c r="N698" s="194">
        <v>6846913.3799999999</v>
      </c>
      <c r="O698" s="194">
        <v>60000</v>
      </c>
      <c r="P698" s="72">
        <v>98.773008200221668</v>
      </c>
    </row>
    <row r="699" spans="1:16" ht="31.5" x14ac:dyDescent="0.25">
      <c r="A699" s="70" t="s">
        <v>416</v>
      </c>
      <c r="B699" s="71" t="s">
        <v>64</v>
      </c>
      <c r="C699" s="71" t="s">
        <v>224</v>
      </c>
      <c r="D699" s="71" t="s">
        <v>911</v>
      </c>
      <c r="E699" s="71" t="s">
        <v>99</v>
      </c>
      <c r="F699" s="71" t="s">
        <v>188</v>
      </c>
      <c r="G699" s="71" t="s">
        <v>417</v>
      </c>
      <c r="H699" s="71"/>
      <c r="I699" s="71"/>
      <c r="J699" s="194">
        <v>132606.06</v>
      </c>
      <c r="K699" s="194">
        <v>72606.06</v>
      </c>
      <c r="L699" s="194">
        <v>60000</v>
      </c>
      <c r="M699" s="194">
        <v>72606.06</v>
      </c>
      <c r="N699" s="194">
        <v>12606.06</v>
      </c>
      <c r="O699" s="194">
        <v>60000</v>
      </c>
      <c r="P699" s="72">
        <v>54.753199061943327</v>
      </c>
    </row>
    <row r="700" spans="1:16" ht="63" x14ac:dyDescent="0.25">
      <c r="A700" s="70" t="s">
        <v>1104</v>
      </c>
      <c r="B700" s="71" t="s">
        <v>64</v>
      </c>
      <c r="C700" s="71" t="s">
        <v>224</v>
      </c>
      <c r="D700" s="71" t="s">
        <v>911</v>
      </c>
      <c r="E700" s="71" t="s">
        <v>99</v>
      </c>
      <c r="F700" s="71" t="s">
        <v>188</v>
      </c>
      <c r="G700" s="71" t="s">
        <v>417</v>
      </c>
      <c r="H700" s="71" t="s">
        <v>1105</v>
      </c>
      <c r="I700" s="71"/>
      <c r="J700" s="194">
        <v>60000</v>
      </c>
      <c r="K700" s="194">
        <v>0</v>
      </c>
      <c r="L700" s="194">
        <v>60000</v>
      </c>
      <c r="M700" s="194">
        <v>60000</v>
      </c>
      <c r="N700" s="194">
        <v>0</v>
      </c>
      <c r="O700" s="194">
        <v>60000</v>
      </c>
      <c r="P700" s="72">
        <v>100</v>
      </c>
    </row>
    <row r="701" spans="1:16" x14ac:dyDescent="0.25">
      <c r="A701" s="70" t="s">
        <v>263</v>
      </c>
      <c r="B701" s="71" t="s">
        <v>64</v>
      </c>
      <c r="C701" s="71" t="s">
        <v>224</v>
      </c>
      <c r="D701" s="71" t="s">
        <v>911</v>
      </c>
      <c r="E701" s="71" t="s">
        <v>99</v>
      </c>
      <c r="F701" s="71" t="s">
        <v>188</v>
      </c>
      <c r="G701" s="71" t="s">
        <v>417</v>
      </c>
      <c r="H701" s="71" t="s">
        <v>1105</v>
      </c>
      <c r="I701" s="71" t="s">
        <v>835</v>
      </c>
      <c r="J701" s="194">
        <v>60000</v>
      </c>
      <c r="K701" s="194">
        <v>0</v>
      </c>
      <c r="L701" s="194">
        <v>60000</v>
      </c>
      <c r="M701" s="194">
        <v>60000</v>
      </c>
      <c r="N701" s="194">
        <v>0</v>
      </c>
      <c r="O701" s="194">
        <v>60000</v>
      </c>
      <c r="P701" s="72">
        <v>100</v>
      </c>
    </row>
    <row r="702" spans="1:16" x14ac:dyDescent="0.25">
      <c r="A702" s="70" t="s">
        <v>593</v>
      </c>
      <c r="B702" s="71" t="s">
        <v>64</v>
      </c>
      <c r="C702" s="71" t="s">
        <v>224</v>
      </c>
      <c r="D702" s="71" t="s">
        <v>911</v>
      </c>
      <c r="E702" s="71" t="s">
        <v>99</v>
      </c>
      <c r="F702" s="71" t="s">
        <v>188</v>
      </c>
      <c r="G702" s="71" t="s">
        <v>417</v>
      </c>
      <c r="H702" s="71" t="s">
        <v>1105</v>
      </c>
      <c r="I702" s="71" t="s">
        <v>594</v>
      </c>
      <c r="J702" s="194">
        <v>60000</v>
      </c>
      <c r="K702" s="194">
        <v>0</v>
      </c>
      <c r="L702" s="194">
        <v>60000</v>
      </c>
      <c r="M702" s="194">
        <v>60000</v>
      </c>
      <c r="N702" s="194">
        <v>0</v>
      </c>
      <c r="O702" s="194">
        <v>60000</v>
      </c>
      <c r="P702" s="72">
        <v>100</v>
      </c>
    </row>
    <row r="703" spans="1:16" ht="63" x14ac:dyDescent="0.25">
      <c r="A703" s="70" t="s">
        <v>1104</v>
      </c>
      <c r="B703" s="71" t="s">
        <v>64</v>
      </c>
      <c r="C703" s="71" t="s">
        <v>224</v>
      </c>
      <c r="D703" s="71" t="s">
        <v>911</v>
      </c>
      <c r="E703" s="71" t="s">
        <v>99</v>
      </c>
      <c r="F703" s="71" t="s">
        <v>188</v>
      </c>
      <c r="G703" s="71" t="s">
        <v>417</v>
      </c>
      <c r="H703" s="71" t="s">
        <v>1106</v>
      </c>
      <c r="I703" s="71"/>
      <c r="J703" s="194">
        <v>606.05999999999995</v>
      </c>
      <c r="K703" s="194">
        <v>606.05999999999995</v>
      </c>
      <c r="L703" s="194">
        <v>0</v>
      </c>
      <c r="M703" s="194">
        <v>606.05999999999995</v>
      </c>
      <c r="N703" s="194">
        <v>606.05999999999995</v>
      </c>
      <c r="O703" s="194">
        <v>0</v>
      </c>
      <c r="P703" s="72">
        <v>100</v>
      </c>
    </row>
    <row r="704" spans="1:16" x14ac:dyDescent="0.25">
      <c r="A704" s="70" t="s">
        <v>263</v>
      </c>
      <c r="B704" s="71" t="s">
        <v>64</v>
      </c>
      <c r="C704" s="71" t="s">
        <v>224</v>
      </c>
      <c r="D704" s="71" t="s">
        <v>911</v>
      </c>
      <c r="E704" s="71" t="s">
        <v>99</v>
      </c>
      <c r="F704" s="71" t="s">
        <v>188</v>
      </c>
      <c r="G704" s="71" t="s">
        <v>417</v>
      </c>
      <c r="H704" s="71" t="s">
        <v>1106</v>
      </c>
      <c r="I704" s="71" t="s">
        <v>835</v>
      </c>
      <c r="J704" s="194">
        <v>606.05999999999995</v>
      </c>
      <c r="K704" s="194">
        <v>606.05999999999995</v>
      </c>
      <c r="L704" s="194">
        <v>0</v>
      </c>
      <c r="M704" s="194">
        <v>606.05999999999995</v>
      </c>
      <c r="N704" s="194">
        <v>606.05999999999995</v>
      </c>
      <c r="O704" s="194">
        <v>0</v>
      </c>
      <c r="P704" s="72">
        <v>100</v>
      </c>
    </row>
    <row r="705" spans="1:16" x14ac:dyDescent="0.25">
      <c r="A705" s="70" t="s">
        <v>593</v>
      </c>
      <c r="B705" s="71" t="s">
        <v>64</v>
      </c>
      <c r="C705" s="71" t="s">
        <v>224</v>
      </c>
      <c r="D705" s="71" t="s">
        <v>911</v>
      </c>
      <c r="E705" s="71" t="s">
        <v>99</v>
      </c>
      <c r="F705" s="71" t="s">
        <v>188</v>
      </c>
      <c r="G705" s="71" t="s">
        <v>417</v>
      </c>
      <c r="H705" s="71" t="s">
        <v>1106</v>
      </c>
      <c r="I705" s="71" t="s">
        <v>594</v>
      </c>
      <c r="J705" s="194">
        <v>606.05999999999995</v>
      </c>
      <c r="K705" s="194">
        <v>606.05999999999995</v>
      </c>
      <c r="L705" s="194">
        <v>0</v>
      </c>
      <c r="M705" s="194">
        <v>606.05999999999995</v>
      </c>
      <c r="N705" s="194">
        <v>606.05999999999995</v>
      </c>
      <c r="O705" s="194">
        <v>0</v>
      </c>
      <c r="P705" s="72">
        <v>100</v>
      </c>
    </row>
    <row r="706" spans="1:16" ht="63" x14ac:dyDescent="0.25">
      <c r="A706" s="70" t="s">
        <v>1104</v>
      </c>
      <c r="B706" s="71" t="s">
        <v>64</v>
      </c>
      <c r="C706" s="71" t="s">
        <v>224</v>
      </c>
      <c r="D706" s="71" t="s">
        <v>911</v>
      </c>
      <c r="E706" s="71" t="s">
        <v>99</v>
      </c>
      <c r="F706" s="71" t="s">
        <v>188</v>
      </c>
      <c r="G706" s="71" t="s">
        <v>417</v>
      </c>
      <c r="H706" s="71" t="s">
        <v>1107</v>
      </c>
      <c r="I706" s="71"/>
      <c r="J706" s="194">
        <v>72000</v>
      </c>
      <c r="K706" s="194">
        <v>72000</v>
      </c>
      <c r="L706" s="194">
        <v>0</v>
      </c>
      <c r="M706" s="194">
        <v>12000</v>
      </c>
      <c r="N706" s="194">
        <v>12000</v>
      </c>
      <c r="O706" s="194">
        <v>0</v>
      </c>
      <c r="P706" s="72">
        <v>16.666666666666664</v>
      </c>
    </row>
    <row r="707" spans="1:16" x14ac:dyDescent="0.25">
      <c r="A707" s="70" t="s">
        <v>263</v>
      </c>
      <c r="B707" s="71" t="s">
        <v>64</v>
      </c>
      <c r="C707" s="71" t="s">
        <v>224</v>
      </c>
      <c r="D707" s="71" t="s">
        <v>911</v>
      </c>
      <c r="E707" s="71" t="s">
        <v>99</v>
      </c>
      <c r="F707" s="71" t="s">
        <v>188</v>
      </c>
      <c r="G707" s="71" t="s">
        <v>417</v>
      </c>
      <c r="H707" s="71" t="s">
        <v>1107</v>
      </c>
      <c r="I707" s="71" t="s">
        <v>835</v>
      </c>
      <c r="J707" s="194">
        <v>72000</v>
      </c>
      <c r="K707" s="194">
        <v>72000</v>
      </c>
      <c r="L707" s="194">
        <v>0</v>
      </c>
      <c r="M707" s="194">
        <v>12000</v>
      </c>
      <c r="N707" s="194">
        <v>12000</v>
      </c>
      <c r="O707" s="194">
        <v>0</v>
      </c>
      <c r="P707" s="72">
        <v>16.666666666666664</v>
      </c>
    </row>
    <row r="708" spans="1:16" x14ac:dyDescent="0.25">
      <c r="A708" s="70" t="s">
        <v>593</v>
      </c>
      <c r="B708" s="71" t="s">
        <v>64</v>
      </c>
      <c r="C708" s="71" t="s">
        <v>224</v>
      </c>
      <c r="D708" s="71" t="s">
        <v>911</v>
      </c>
      <c r="E708" s="71" t="s">
        <v>99</v>
      </c>
      <c r="F708" s="71" t="s">
        <v>188</v>
      </c>
      <c r="G708" s="71" t="s">
        <v>417</v>
      </c>
      <c r="H708" s="71" t="s">
        <v>1107</v>
      </c>
      <c r="I708" s="71" t="s">
        <v>594</v>
      </c>
      <c r="J708" s="194">
        <v>72000</v>
      </c>
      <c r="K708" s="194">
        <v>72000</v>
      </c>
      <c r="L708" s="194">
        <v>0</v>
      </c>
      <c r="M708" s="194">
        <v>12000</v>
      </c>
      <c r="N708" s="194">
        <v>12000</v>
      </c>
      <c r="O708" s="194">
        <v>0</v>
      </c>
      <c r="P708" s="72">
        <v>16.666666666666664</v>
      </c>
    </row>
    <row r="709" spans="1:16" x14ac:dyDescent="0.25">
      <c r="A709" s="70" t="s">
        <v>223</v>
      </c>
      <c r="B709" s="71" t="s">
        <v>64</v>
      </c>
      <c r="C709" s="71" t="s">
        <v>224</v>
      </c>
      <c r="D709" s="71" t="s">
        <v>911</v>
      </c>
      <c r="E709" s="71" t="s">
        <v>99</v>
      </c>
      <c r="F709" s="71" t="s">
        <v>188</v>
      </c>
      <c r="G709" s="71" t="s">
        <v>224</v>
      </c>
      <c r="H709" s="71"/>
      <c r="I709" s="71"/>
      <c r="J709" s="194">
        <v>6860107.3399999999</v>
      </c>
      <c r="K709" s="194">
        <v>6860107.3399999999</v>
      </c>
      <c r="L709" s="194">
        <v>0</v>
      </c>
      <c r="M709" s="194">
        <v>6834307.3200000003</v>
      </c>
      <c r="N709" s="194">
        <v>6834307.3200000003</v>
      </c>
      <c r="O709" s="194">
        <v>0</v>
      </c>
      <c r="P709" s="72">
        <v>99.62391229872506</v>
      </c>
    </row>
    <row r="710" spans="1:16" ht="47.25" x14ac:dyDescent="0.25">
      <c r="A710" s="70" t="s">
        <v>825</v>
      </c>
      <c r="B710" s="71" t="s">
        <v>64</v>
      </c>
      <c r="C710" s="71" t="s">
        <v>224</v>
      </c>
      <c r="D710" s="71" t="s">
        <v>911</v>
      </c>
      <c r="E710" s="71" t="s">
        <v>99</v>
      </c>
      <c r="F710" s="71" t="s">
        <v>188</v>
      </c>
      <c r="G710" s="71" t="s">
        <v>224</v>
      </c>
      <c r="H710" s="71" t="s">
        <v>225</v>
      </c>
      <c r="I710" s="71"/>
      <c r="J710" s="194">
        <v>6860107.3399999999</v>
      </c>
      <c r="K710" s="194">
        <v>6860107.3399999999</v>
      </c>
      <c r="L710" s="194">
        <v>0</v>
      </c>
      <c r="M710" s="194">
        <v>6834307.3200000003</v>
      </c>
      <c r="N710" s="194">
        <v>6834307.3200000003</v>
      </c>
      <c r="O710" s="194">
        <v>0</v>
      </c>
      <c r="P710" s="72">
        <v>99.62391229872506</v>
      </c>
    </row>
    <row r="711" spans="1:16" ht="78.75" x14ac:dyDescent="0.25">
      <c r="A711" s="70" t="s">
        <v>226</v>
      </c>
      <c r="B711" s="71" t="s">
        <v>64</v>
      </c>
      <c r="C711" s="71" t="s">
        <v>224</v>
      </c>
      <c r="D711" s="71" t="s">
        <v>911</v>
      </c>
      <c r="E711" s="71" t="s">
        <v>99</v>
      </c>
      <c r="F711" s="71" t="s">
        <v>188</v>
      </c>
      <c r="G711" s="71" t="s">
        <v>224</v>
      </c>
      <c r="H711" s="71" t="s">
        <v>225</v>
      </c>
      <c r="I711" s="71" t="s">
        <v>134</v>
      </c>
      <c r="J711" s="194">
        <v>6547321.3399999999</v>
      </c>
      <c r="K711" s="194">
        <v>6547321.3399999999</v>
      </c>
      <c r="L711" s="194">
        <v>0</v>
      </c>
      <c r="M711" s="194">
        <v>6521521.3200000003</v>
      </c>
      <c r="N711" s="194">
        <v>6521521.3200000003</v>
      </c>
      <c r="O711" s="194">
        <v>0</v>
      </c>
      <c r="P711" s="72">
        <v>99.605945414006527</v>
      </c>
    </row>
    <row r="712" spans="1:16" ht="31.5" x14ac:dyDescent="0.25">
      <c r="A712" s="70" t="s">
        <v>227</v>
      </c>
      <c r="B712" s="71" t="s">
        <v>64</v>
      </c>
      <c r="C712" s="71" t="s">
        <v>224</v>
      </c>
      <c r="D712" s="71" t="s">
        <v>911</v>
      </c>
      <c r="E712" s="71" t="s">
        <v>99</v>
      </c>
      <c r="F712" s="71" t="s">
        <v>188</v>
      </c>
      <c r="G712" s="71" t="s">
        <v>224</v>
      </c>
      <c r="H712" s="71" t="s">
        <v>225</v>
      </c>
      <c r="I712" s="71" t="s">
        <v>23</v>
      </c>
      <c r="J712" s="194">
        <v>6547321.3399999999</v>
      </c>
      <c r="K712" s="194">
        <v>6547321.3399999999</v>
      </c>
      <c r="L712" s="194">
        <v>0</v>
      </c>
      <c r="M712" s="194">
        <v>6521521.3200000003</v>
      </c>
      <c r="N712" s="194">
        <v>6521521.3200000003</v>
      </c>
      <c r="O712" s="194">
        <v>0</v>
      </c>
      <c r="P712" s="72">
        <v>99.605945414006527</v>
      </c>
    </row>
    <row r="713" spans="1:16" ht="31.5" x14ac:dyDescent="0.25">
      <c r="A713" s="70" t="s">
        <v>228</v>
      </c>
      <c r="B713" s="71" t="s">
        <v>64</v>
      </c>
      <c r="C713" s="71" t="s">
        <v>224</v>
      </c>
      <c r="D713" s="71" t="s">
        <v>911</v>
      </c>
      <c r="E713" s="71" t="s">
        <v>99</v>
      </c>
      <c r="F713" s="71" t="s">
        <v>188</v>
      </c>
      <c r="G713" s="71" t="s">
        <v>224</v>
      </c>
      <c r="H713" s="71" t="s">
        <v>225</v>
      </c>
      <c r="I713" s="71" t="s">
        <v>768</v>
      </c>
      <c r="J713" s="194">
        <v>311088</v>
      </c>
      <c r="K713" s="194">
        <v>311088</v>
      </c>
      <c r="L713" s="194">
        <v>0</v>
      </c>
      <c r="M713" s="194">
        <v>311088</v>
      </c>
      <c r="N713" s="194">
        <v>311088</v>
      </c>
      <c r="O713" s="194">
        <v>0</v>
      </c>
      <c r="P713" s="72">
        <v>100</v>
      </c>
    </row>
    <row r="714" spans="1:16" ht="31.5" x14ac:dyDescent="0.25">
      <c r="A714" s="70" t="s">
        <v>229</v>
      </c>
      <c r="B714" s="71" t="s">
        <v>64</v>
      </c>
      <c r="C714" s="71" t="s">
        <v>224</v>
      </c>
      <c r="D714" s="71" t="s">
        <v>911</v>
      </c>
      <c r="E714" s="71" t="s">
        <v>99</v>
      </c>
      <c r="F714" s="71" t="s">
        <v>188</v>
      </c>
      <c r="G714" s="71" t="s">
        <v>224</v>
      </c>
      <c r="H714" s="71" t="s">
        <v>225</v>
      </c>
      <c r="I714" s="71" t="s">
        <v>230</v>
      </c>
      <c r="J714" s="194">
        <v>311088</v>
      </c>
      <c r="K714" s="194">
        <v>311088</v>
      </c>
      <c r="L714" s="194">
        <v>0</v>
      </c>
      <c r="M714" s="194">
        <v>311088</v>
      </c>
      <c r="N714" s="194">
        <v>311088</v>
      </c>
      <c r="O714" s="194">
        <v>0</v>
      </c>
      <c r="P714" s="72">
        <v>100</v>
      </c>
    </row>
    <row r="715" spans="1:16" x14ac:dyDescent="0.25">
      <c r="A715" s="70" t="s">
        <v>231</v>
      </c>
      <c r="B715" s="71" t="s">
        <v>64</v>
      </c>
      <c r="C715" s="71" t="s">
        <v>224</v>
      </c>
      <c r="D715" s="71" t="s">
        <v>911</v>
      </c>
      <c r="E715" s="71" t="s">
        <v>99</v>
      </c>
      <c r="F715" s="71" t="s">
        <v>188</v>
      </c>
      <c r="G715" s="71" t="s">
        <v>224</v>
      </c>
      <c r="H715" s="71" t="s">
        <v>225</v>
      </c>
      <c r="I715" s="71" t="s">
        <v>828</v>
      </c>
      <c r="J715" s="194">
        <v>1698</v>
      </c>
      <c r="K715" s="194">
        <v>1698</v>
      </c>
      <c r="L715" s="194">
        <v>0</v>
      </c>
      <c r="M715" s="194">
        <v>1698</v>
      </c>
      <c r="N715" s="194">
        <v>1698</v>
      </c>
      <c r="O715" s="194">
        <v>0</v>
      </c>
      <c r="P715" s="72">
        <v>100</v>
      </c>
    </row>
    <row r="716" spans="1:16" x14ac:dyDescent="0.25">
      <c r="A716" s="70" t="s">
        <v>232</v>
      </c>
      <c r="B716" s="71" t="s">
        <v>64</v>
      </c>
      <c r="C716" s="71" t="s">
        <v>224</v>
      </c>
      <c r="D716" s="71" t="s">
        <v>911</v>
      </c>
      <c r="E716" s="71" t="s">
        <v>99</v>
      </c>
      <c r="F716" s="71" t="s">
        <v>188</v>
      </c>
      <c r="G716" s="71" t="s">
        <v>224</v>
      </c>
      <c r="H716" s="71" t="s">
        <v>225</v>
      </c>
      <c r="I716" s="71" t="s">
        <v>233</v>
      </c>
      <c r="J716" s="194">
        <v>1698</v>
      </c>
      <c r="K716" s="194">
        <v>1698</v>
      </c>
      <c r="L716" s="194">
        <v>0</v>
      </c>
      <c r="M716" s="194">
        <v>1698</v>
      </c>
      <c r="N716" s="194">
        <v>1698</v>
      </c>
      <c r="O716" s="194">
        <v>0</v>
      </c>
      <c r="P716" s="72">
        <v>100</v>
      </c>
    </row>
    <row r="717" spans="1:16" ht="47.25" x14ac:dyDescent="0.25">
      <c r="A717" s="70" t="s">
        <v>924</v>
      </c>
      <c r="B717" s="71" t="s">
        <v>64</v>
      </c>
      <c r="C717" s="71" t="s">
        <v>224</v>
      </c>
      <c r="D717" s="71" t="s">
        <v>911</v>
      </c>
      <c r="E717" s="71" t="s">
        <v>111</v>
      </c>
      <c r="F717" s="71"/>
      <c r="G717" s="71"/>
      <c r="H717" s="71"/>
      <c r="I717" s="71"/>
      <c r="J717" s="194">
        <v>88456793.689999998</v>
      </c>
      <c r="K717" s="194">
        <v>49306529.049999997</v>
      </c>
      <c r="L717" s="194">
        <v>39150264.640000001</v>
      </c>
      <c r="M717" s="194">
        <v>88084805.290000007</v>
      </c>
      <c r="N717" s="194">
        <v>48934540.649999999</v>
      </c>
      <c r="O717" s="194">
        <v>39150264.640000001</v>
      </c>
      <c r="P717" s="72">
        <v>99.579468818072201</v>
      </c>
    </row>
    <row r="718" spans="1:16" ht="31.5" x14ac:dyDescent="0.25">
      <c r="A718" s="70" t="s">
        <v>876</v>
      </c>
      <c r="B718" s="71" t="s">
        <v>64</v>
      </c>
      <c r="C718" s="71" t="s">
        <v>224</v>
      </c>
      <c r="D718" s="71" t="s">
        <v>911</v>
      </c>
      <c r="E718" s="71" t="s">
        <v>111</v>
      </c>
      <c r="F718" s="71" t="s">
        <v>260</v>
      </c>
      <c r="G718" s="71"/>
      <c r="H718" s="71"/>
      <c r="I718" s="71"/>
      <c r="J718" s="194">
        <v>72540147.260000005</v>
      </c>
      <c r="K718" s="194">
        <v>45228882.619999997</v>
      </c>
      <c r="L718" s="194">
        <v>27311264.640000001</v>
      </c>
      <c r="M718" s="194">
        <v>72168251.280000001</v>
      </c>
      <c r="N718" s="194">
        <v>44856986.640000001</v>
      </c>
      <c r="O718" s="194">
        <v>27311264.640000001</v>
      </c>
      <c r="P718" s="72">
        <v>99.487323924685384</v>
      </c>
    </row>
    <row r="719" spans="1:16" ht="47.25" x14ac:dyDescent="0.25">
      <c r="A719" s="70" t="s">
        <v>338</v>
      </c>
      <c r="B719" s="71" t="s">
        <v>64</v>
      </c>
      <c r="C719" s="71" t="s">
        <v>224</v>
      </c>
      <c r="D719" s="71" t="s">
        <v>911</v>
      </c>
      <c r="E719" s="71" t="s">
        <v>111</v>
      </c>
      <c r="F719" s="71" t="s">
        <v>260</v>
      </c>
      <c r="G719" s="71" t="s">
        <v>284</v>
      </c>
      <c r="H719" s="71"/>
      <c r="I719" s="71"/>
      <c r="J719" s="194">
        <v>329406</v>
      </c>
      <c r="K719" s="194">
        <v>0</v>
      </c>
      <c r="L719" s="194">
        <v>329406</v>
      </c>
      <c r="M719" s="194">
        <v>329406</v>
      </c>
      <c r="N719" s="194">
        <v>0</v>
      </c>
      <c r="O719" s="194">
        <v>329406</v>
      </c>
      <c r="P719" s="72">
        <v>100</v>
      </c>
    </row>
    <row r="720" spans="1:16" ht="204.75" x14ac:dyDescent="0.25">
      <c r="A720" s="70" t="s">
        <v>1108</v>
      </c>
      <c r="B720" s="71" t="s">
        <v>64</v>
      </c>
      <c r="C720" s="71" t="s">
        <v>224</v>
      </c>
      <c r="D720" s="71" t="s">
        <v>911</v>
      </c>
      <c r="E720" s="71" t="s">
        <v>111</v>
      </c>
      <c r="F720" s="71" t="s">
        <v>260</v>
      </c>
      <c r="G720" s="71" t="s">
        <v>284</v>
      </c>
      <c r="H720" s="71" t="s">
        <v>1109</v>
      </c>
      <c r="I720" s="71"/>
      <c r="J720" s="194">
        <v>329406</v>
      </c>
      <c r="K720" s="194">
        <v>0</v>
      </c>
      <c r="L720" s="194">
        <v>329406</v>
      </c>
      <c r="M720" s="194">
        <v>329406</v>
      </c>
      <c r="N720" s="194">
        <v>0</v>
      </c>
      <c r="O720" s="194">
        <v>329406</v>
      </c>
      <c r="P720" s="72">
        <v>100</v>
      </c>
    </row>
    <row r="721" spans="1:16" ht="31.5" x14ac:dyDescent="0.25">
      <c r="A721" s="70" t="s">
        <v>279</v>
      </c>
      <c r="B721" s="71" t="s">
        <v>64</v>
      </c>
      <c r="C721" s="71" t="s">
        <v>224</v>
      </c>
      <c r="D721" s="71" t="s">
        <v>911</v>
      </c>
      <c r="E721" s="71" t="s">
        <v>111</v>
      </c>
      <c r="F721" s="71" t="s">
        <v>260</v>
      </c>
      <c r="G721" s="71" t="s">
        <v>284</v>
      </c>
      <c r="H721" s="71" t="s">
        <v>1109</v>
      </c>
      <c r="I721" s="71" t="s">
        <v>829</v>
      </c>
      <c r="J721" s="194">
        <v>329406</v>
      </c>
      <c r="K721" s="194">
        <v>0</v>
      </c>
      <c r="L721" s="194">
        <v>329406</v>
      </c>
      <c r="M721" s="194">
        <v>329406</v>
      </c>
      <c r="N721" s="194">
        <v>0</v>
      </c>
      <c r="O721" s="194">
        <v>329406</v>
      </c>
      <c r="P721" s="72">
        <v>100</v>
      </c>
    </row>
    <row r="722" spans="1:16" x14ac:dyDescent="0.25">
      <c r="A722" s="70" t="s">
        <v>282</v>
      </c>
      <c r="B722" s="71" t="s">
        <v>64</v>
      </c>
      <c r="C722" s="71" t="s">
        <v>224</v>
      </c>
      <c r="D722" s="71" t="s">
        <v>911</v>
      </c>
      <c r="E722" s="71" t="s">
        <v>111</v>
      </c>
      <c r="F722" s="71" t="s">
        <v>260</v>
      </c>
      <c r="G722" s="71" t="s">
        <v>284</v>
      </c>
      <c r="H722" s="71" t="s">
        <v>1109</v>
      </c>
      <c r="I722" s="71" t="s">
        <v>283</v>
      </c>
      <c r="J722" s="194">
        <v>329406</v>
      </c>
      <c r="K722" s="194">
        <v>0</v>
      </c>
      <c r="L722" s="194">
        <v>329406</v>
      </c>
      <c r="M722" s="194">
        <v>329406</v>
      </c>
      <c r="N722" s="194">
        <v>0</v>
      </c>
      <c r="O722" s="194">
        <v>329406</v>
      </c>
      <c r="P722" s="72">
        <v>100</v>
      </c>
    </row>
    <row r="723" spans="1:16" ht="63" x14ac:dyDescent="0.25">
      <c r="A723" s="70" t="s">
        <v>345</v>
      </c>
      <c r="B723" s="71" t="s">
        <v>64</v>
      </c>
      <c r="C723" s="71" t="s">
        <v>224</v>
      </c>
      <c r="D723" s="71" t="s">
        <v>911</v>
      </c>
      <c r="E723" s="71" t="s">
        <v>111</v>
      </c>
      <c r="F723" s="71" t="s">
        <v>260</v>
      </c>
      <c r="G723" s="71" t="s">
        <v>346</v>
      </c>
      <c r="H723" s="71"/>
      <c r="I723" s="71"/>
      <c r="J723" s="194">
        <v>69176679</v>
      </c>
      <c r="K723" s="194">
        <v>45183692</v>
      </c>
      <c r="L723" s="194">
        <v>23992987</v>
      </c>
      <c r="M723" s="194">
        <v>68804783.019999996</v>
      </c>
      <c r="N723" s="194">
        <v>44811796.020000003</v>
      </c>
      <c r="O723" s="194">
        <v>23992987</v>
      </c>
      <c r="P723" s="72">
        <v>99.462396886673318</v>
      </c>
    </row>
    <row r="724" spans="1:16" ht="47.25" x14ac:dyDescent="0.25">
      <c r="A724" s="70" t="s">
        <v>351</v>
      </c>
      <c r="B724" s="71" t="s">
        <v>64</v>
      </c>
      <c r="C724" s="71" t="s">
        <v>224</v>
      </c>
      <c r="D724" s="71" t="s">
        <v>911</v>
      </c>
      <c r="E724" s="71" t="s">
        <v>111</v>
      </c>
      <c r="F724" s="71" t="s">
        <v>260</v>
      </c>
      <c r="G724" s="71" t="s">
        <v>346</v>
      </c>
      <c r="H724" s="71" t="s">
        <v>236</v>
      </c>
      <c r="I724" s="71"/>
      <c r="J724" s="194">
        <v>35404312.689999998</v>
      </c>
      <c r="K724" s="194">
        <v>35404312.689999998</v>
      </c>
      <c r="L724" s="194">
        <v>0</v>
      </c>
      <c r="M724" s="194">
        <v>35032416.710000001</v>
      </c>
      <c r="N724" s="194">
        <v>35032416.710000001</v>
      </c>
      <c r="O724" s="194">
        <v>0</v>
      </c>
      <c r="P724" s="72">
        <v>98.94957435480724</v>
      </c>
    </row>
    <row r="725" spans="1:16" ht="78.75" x14ac:dyDescent="0.25">
      <c r="A725" s="70" t="s">
        <v>226</v>
      </c>
      <c r="B725" s="71" t="s">
        <v>64</v>
      </c>
      <c r="C725" s="71" t="s">
        <v>224</v>
      </c>
      <c r="D725" s="71" t="s">
        <v>911</v>
      </c>
      <c r="E725" s="71" t="s">
        <v>111</v>
      </c>
      <c r="F725" s="71" t="s">
        <v>260</v>
      </c>
      <c r="G725" s="71" t="s">
        <v>346</v>
      </c>
      <c r="H725" s="71" t="s">
        <v>236</v>
      </c>
      <c r="I725" s="71" t="s">
        <v>134</v>
      </c>
      <c r="J725" s="194">
        <v>21135844.239999998</v>
      </c>
      <c r="K725" s="194">
        <v>21135844.239999998</v>
      </c>
      <c r="L725" s="194">
        <v>0</v>
      </c>
      <c r="M725" s="194">
        <v>20764908.260000002</v>
      </c>
      <c r="N725" s="194">
        <v>20764908.260000002</v>
      </c>
      <c r="O725" s="194">
        <v>0</v>
      </c>
      <c r="P725" s="72">
        <v>98.244990946242908</v>
      </c>
    </row>
    <row r="726" spans="1:16" x14ac:dyDescent="0.25">
      <c r="A726" s="70" t="s">
        <v>419</v>
      </c>
      <c r="B726" s="71" t="s">
        <v>64</v>
      </c>
      <c r="C726" s="71" t="s">
        <v>224</v>
      </c>
      <c r="D726" s="71" t="s">
        <v>911</v>
      </c>
      <c r="E726" s="71" t="s">
        <v>111</v>
      </c>
      <c r="F726" s="71" t="s">
        <v>260</v>
      </c>
      <c r="G726" s="71" t="s">
        <v>346</v>
      </c>
      <c r="H726" s="71" t="s">
        <v>236</v>
      </c>
      <c r="I726" s="71" t="s">
        <v>98</v>
      </c>
      <c r="J726" s="194">
        <v>21135844.239999998</v>
      </c>
      <c r="K726" s="194">
        <v>21135844.239999998</v>
      </c>
      <c r="L726" s="194">
        <v>0</v>
      </c>
      <c r="M726" s="194">
        <v>20764908.260000002</v>
      </c>
      <c r="N726" s="194">
        <v>20764908.260000002</v>
      </c>
      <c r="O726" s="194">
        <v>0</v>
      </c>
      <c r="P726" s="72">
        <v>98.244990946242908</v>
      </c>
    </row>
    <row r="727" spans="1:16" ht="31.5" x14ac:dyDescent="0.25">
      <c r="A727" s="70" t="s">
        <v>228</v>
      </c>
      <c r="B727" s="71" t="s">
        <v>64</v>
      </c>
      <c r="C727" s="71" t="s">
        <v>224</v>
      </c>
      <c r="D727" s="71" t="s">
        <v>911</v>
      </c>
      <c r="E727" s="71" t="s">
        <v>111</v>
      </c>
      <c r="F727" s="71" t="s">
        <v>260</v>
      </c>
      <c r="G727" s="71" t="s">
        <v>346</v>
      </c>
      <c r="H727" s="71" t="s">
        <v>236</v>
      </c>
      <c r="I727" s="71" t="s">
        <v>768</v>
      </c>
      <c r="J727" s="194">
        <v>13036144.460000001</v>
      </c>
      <c r="K727" s="194">
        <v>13036144.460000001</v>
      </c>
      <c r="L727" s="194">
        <v>0</v>
      </c>
      <c r="M727" s="194">
        <v>13035400.460000001</v>
      </c>
      <c r="N727" s="194">
        <v>13035400.460000001</v>
      </c>
      <c r="O727" s="194">
        <v>0</v>
      </c>
      <c r="P727" s="72">
        <v>99.99429279107575</v>
      </c>
    </row>
    <row r="728" spans="1:16" ht="31.5" x14ac:dyDescent="0.25">
      <c r="A728" s="70" t="s">
        <v>229</v>
      </c>
      <c r="B728" s="71" t="s">
        <v>64</v>
      </c>
      <c r="C728" s="71" t="s">
        <v>224</v>
      </c>
      <c r="D728" s="71" t="s">
        <v>911</v>
      </c>
      <c r="E728" s="71" t="s">
        <v>111</v>
      </c>
      <c r="F728" s="71" t="s">
        <v>260</v>
      </c>
      <c r="G728" s="71" t="s">
        <v>346</v>
      </c>
      <c r="H728" s="71" t="s">
        <v>236</v>
      </c>
      <c r="I728" s="71" t="s">
        <v>230</v>
      </c>
      <c r="J728" s="194">
        <v>13036144.460000001</v>
      </c>
      <c r="K728" s="194">
        <v>13036144.460000001</v>
      </c>
      <c r="L728" s="194">
        <v>0</v>
      </c>
      <c r="M728" s="194">
        <v>13035400.460000001</v>
      </c>
      <c r="N728" s="194">
        <v>13035400.460000001</v>
      </c>
      <c r="O728" s="194">
        <v>0</v>
      </c>
      <c r="P728" s="72">
        <v>99.99429279107575</v>
      </c>
    </row>
    <row r="729" spans="1:16" ht="31.5" x14ac:dyDescent="0.25">
      <c r="A729" s="70" t="s">
        <v>279</v>
      </c>
      <c r="B729" s="71" t="s">
        <v>64</v>
      </c>
      <c r="C729" s="71" t="s">
        <v>224</v>
      </c>
      <c r="D729" s="71" t="s">
        <v>911</v>
      </c>
      <c r="E729" s="71" t="s">
        <v>111</v>
      </c>
      <c r="F729" s="71" t="s">
        <v>260</v>
      </c>
      <c r="G729" s="71" t="s">
        <v>346</v>
      </c>
      <c r="H729" s="71" t="s">
        <v>236</v>
      </c>
      <c r="I729" s="71" t="s">
        <v>829</v>
      </c>
      <c r="J729" s="194">
        <v>1168201</v>
      </c>
      <c r="K729" s="194">
        <v>1168201</v>
      </c>
      <c r="L729" s="194">
        <v>0</v>
      </c>
      <c r="M729" s="194">
        <v>1167985</v>
      </c>
      <c r="N729" s="194">
        <v>1167985</v>
      </c>
      <c r="O729" s="194">
        <v>0</v>
      </c>
      <c r="P729" s="72">
        <v>99.98151003123607</v>
      </c>
    </row>
    <row r="730" spans="1:16" x14ac:dyDescent="0.25">
      <c r="A730" s="70" t="s">
        <v>282</v>
      </c>
      <c r="B730" s="71" t="s">
        <v>64</v>
      </c>
      <c r="C730" s="71" t="s">
        <v>224</v>
      </c>
      <c r="D730" s="71" t="s">
        <v>911</v>
      </c>
      <c r="E730" s="71" t="s">
        <v>111</v>
      </c>
      <c r="F730" s="71" t="s">
        <v>260</v>
      </c>
      <c r="G730" s="71" t="s">
        <v>346</v>
      </c>
      <c r="H730" s="71" t="s">
        <v>236</v>
      </c>
      <c r="I730" s="71" t="s">
        <v>283</v>
      </c>
      <c r="J730" s="194">
        <v>1168201</v>
      </c>
      <c r="K730" s="194">
        <v>1168201</v>
      </c>
      <c r="L730" s="194">
        <v>0</v>
      </c>
      <c r="M730" s="194">
        <v>1167985</v>
      </c>
      <c r="N730" s="194">
        <v>1167985</v>
      </c>
      <c r="O730" s="194">
        <v>0</v>
      </c>
      <c r="P730" s="72">
        <v>99.98151003123607</v>
      </c>
    </row>
    <row r="731" spans="1:16" x14ac:dyDescent="0.25">
      <c r="A731" s="70" t="s">
        <v>231</v>
      </c>
      <c r="B731" s="71" t="s">
        <v>64</v>
      </c>
      <c r="C731" s="71" t="s">
        <v>224</v>
      </c>
      <c r="D731" s="71" t="s">
        <v>911</v>
      </c>
      <c r="E731" s="71" t="s">
        <v>111</v>
      </c>
      <c r="F731" s="71" t="s">
        <v>260</v>
      </c>
      <c r="G731" s="71" t="s">
        <v>346</v>
      </c>
      <c r="H731" s="71" t="s">
        <v>236</v>
      </c>
      <c r="I731" s="71" t="s">
        <v>828</v>
      </c>
      <c r="J731" s="194">
        <v>64122.99</v>
      </c>
      <c r="K731" s="194">
        <v>64122.99</v>
      </c>
      <c r="L731" s="194">
        <v>0</v>
      </c>
      <c r="M731" s="194">
        <v>64122.99</v>
      </c>
      <c r="N731" s="194">
        <v>64122.99</v>
      </c>
      <c r="O731" s="194">
        <v>0</v>
      </c>
      <c r="P731" s="72">
        <v>100</v>
      </c>
    </row>
    <row r="732" spans="1:16" x14ac:dyDescent="0.25">
      <c r="A732" s="70" t="s">
        <v>232</v>
      </c>
      <c r="B732" s="71" t="s">
        <v>64</v>
      </c>
      <c r="C732" s="71" t="s">
        <v>224</v>
      </c>
      <c r="D732" s="71" t="s">
        <v>911</v>
      </c>
      <c r="E732" s="71" t="s">
        <v>111</v>
      </c>
      <c r="F732" s="71" t="s">
        <v>260</v>
      </c>
      <c r="G732" s="71" t="s">
        <v>346</v>
      </c>
      <c r="H732" s="71" t="s">
        <v>236</v>
      </c>
      <c r="I732" s="71" t="s">
        <v>233</v>
      </c>
      <c r="J732" s="194">
        <v>64122.99</v>
      </c>
      <c r="K732" s="194">
        <v>64122.99</v>
      </c>
      <c r="L732" s="194">
        <v>0</v>
      </c>
      <c r="M732" s="194">
        <v>64122.99</v>
      </c>
      <c r="N732" s="194">
        <v>64122.99</v>
      </c>
      <c r="O732" s="194">
        <v>0</v>
      </c>
      <c r="P732" s="72">
        <v>100</v>
      </c>
    </row>
    <row r="733" spans="1:16" ht="94.5" x14ac:dyDescent="0.25">
      <c r="A733" s="70" t="s">
        <v>608</v>
      </c>
      <c r="B733" s="71" t="s">
        <v>64</v>
      </c>
      <c r="C733" s="71" t="s">
        <v>224</v>
      </c>
      <c r="D733" s="71" t="s">
        <v>911</v>
      </c>
      <c r="E733" s="71" t="s">
        <v>111</v>
      </c>
      <c r="F733" s="71" t="s">
        <v>260</v>
      </c>
      <c r="G733" s="71" t="s">
        <v>346</v>
      </c>
      <c r="H733" s="71" t="s">
        <v>609</v>
      </c>
      <c r="I733" s="71"/>
      <c r="J733" s="194">
        <v>23992987</v>
      </c>
      <c r="K733" s="194">
        <v>0</v>
      </c>
      <c r="L733" s="194">
        <v>23992987</v>
      </c>
      <c r="M733" s="194">
        <v>23992987</v>
      </c>
      <c r="N733" s="194">
        <v>0</v>
      </c>
      <c r="O733" s="194">
        <v>23992987</v>
      </c>
      <c r="P733" s="72">
        <v>100</v>
      </c>
    </row>
    <row r="734" spans="1:16" ht="78.75" x14ac:dyDescent="0.25">
      <c r="A734" s="70" t="s">
        <v>226</v>
      </c>
      <c r="B734" s="71" t="s">
        <v>64</v>
      </c>
      <c r="C734" s="71" t="s">
        <v>224</v>
      </c>
      <c r="D734" s="71" t="s">
        <v>911</v>
      </c>
      <c r="E734" s="71" t="s">
        <v>111</v>
      </c>
      <c r="F734" s="71" t="s">
        <v>260</v>
      </c>
      <c r="G734" s="71" t="s">
        <v>346</v>
      </c>
      <c r="H734" s="71" t="s">
        <v>609</v>
      </c>
      <c r="I734" s="71" t="s">
        <v>134</v>
      </c>
      <c r="J734" s="194">
        <v>22118966.32</v>
      </c>
      <c r="K734" s="194">
        <v>0</v>
      </c>
      <c r="L734" s="194">
        <v>22118966.32</v>
      </c>
      <c r="M734" s="194">
        <v>22118966.32</v>
      </c>
      <c r="N734" s="194">
        <v>0</v>
      </c>
      <c r="O734" s="194">
        <v>22118966.32</v>
      </c>
      <c r="P734" s="72">
        <v>100</v>
      </c>
    </row>
    <row r="735" spans="1:16" x14ac:dyDescent="0.25">
      <c r="A735" s="70" t="s">
        <v>419</v>
      </c>
      <c r="B735" s="71" t="s">
        <v>64</v>
      </c>
      <c r="C735" s="71" t="s">
        <v>224</v>
      </c>
      <c r="D735" s="71" t="s">
        <v>911</v>
      </c>
      <c r="E735" s="71" t="s">
        <v>111</v>
      </c>
      <c r="F735" s="71" t="s">
        <v>260</v>
      </c>
      <c r="G735" s="71" t="s">
        <v>346</v>
      </c>
      <c r="H735" s="71" t="s">
        <v>609</v>
      </c>
      <c r="I735" s="71" t="s">
        <v>98</v>
      </c>
      <c r="J735" s="194">
        <v>22118966.32</v>
      </c>
      <c r="K735" s="194">
        <v>0</v>
      </c>
      <c r="L735" s="194">
        <v>22118966.32</v>
      </c>
      <c r="M735" s="194">
        <v>22118966.32</v>
      </c>
      <c r="N735" s="194">
        <v>0</v>
      </c>
      <c r="O735" s="194">
        <v>22118966.32</v>
      </c>
      <c r="P735" s="72">
        <v>100</v>
      </c>
    </row>
    <row r="736" spans="1:16" ht="31.5" x14ac:dyDescent="0.25">
      <c r="A736" s="70" t="s">
        <v>279</v>
      </c>
      <c r="B736" s="71" t="s">
        <v>64</v>
      </c>
      <c r="C736" s="71" t="s">
        <v>224</v>
      </c>
      <c r="D736" s="71" t="s">
        <v>911</v>
      </c>
      <c r="E736" s="71" t="s">
        <v>111</v>
      </c>
      <c r="F736" s="71" t="s">
        <v>260</v>
      </c>
      <c r="G736" s="71" t="s">
        <v>346</v>
      </c>
      <c r="H736" s="71" t="s">
        <v>609</v>
      </c>
      <c r="I736" s="71" t="s">
        <v>829</v>
      </c>
      <c r="J736" s="194">
        <v>1874020.68</v>
      </c>
      <c r="K736" s="194">
        <v>0</v>
      </c>
      <c r="L736" s="194">
        <v>1874020.68</v>
      </c>
      <c r="M736" s="194">
        <v>1874020.68</v>
      </c>
      <c r="N736" s="194">
        <v>0</v>
      </c>
      <c r="O736" s="194">
        <v>1874020.68</v>
      </c>
      <c r="P736" s="72">
        <v>100</v>
      </c>
    </row>
    <row r="737" spans="1:16" x14ac:dyDescent="0.25">
      <c r="A737" s="70" t="s">
        <v>282</v>
      </c>
      <c r="B737" s="71" t="s">
        <v>64</v>
      </c>
      <c r="C737" s="71" t="s">
        <v>224</v>
      </c>
      <c r="D737" s="71" t="s">
        <v>911</v>
      </c>
      <c r="E737" s="71" t="s">
        <v>111</v>
      </c>
      <c r="F737" s="71" t="s">
        <v>260</v>
      </c>
      <c r="G737" s="71" t="s">
        <v>346</v>
      </c>
      <c r="H737" s="71" t="s">
        <v>609</v>
      </c>
      <c r="I737" s="71" t="s">
        <v>283</v>
      </c>
      <c r="J737" s="194">
        <v>1874020.68</v>
      </c>
      <c r="K737" s="194">
        <v>0</v>
      </c>
      <c r="L737" s="194">
        <v>1874020.68</v>
      </c>
      <c r="M737" s="194">
        <v>1874020.68</v>
      </c>
      <c r="N737" s="194">
        <v>0</v>
      </c>
      <c r="O737" s="194">
        <v>1874020.68</v>
      </c>
      <c r="P737" s="72">
        <v>100</v>
      </c>
    </row>
    <row r="738" spans="1:16" ht="94.5" x14ac:dyDescent="0.25">
      <c r="A738" s="70" t="s">
        <v>608</v>
      </c>
      <c r="B738" s="71" t="s">
        <v>64</v>
      </c>
      <c r="C738" s="71" t="s">
        <v>224</v>
      </c>
      <c r="D738" s="71" t="s">
        <v>911</v>
      </c>
      <c r="E738" s="71" t="s">
        <v>111</v>
      </c>
      <c r="F738" s="71" t="s">
        <v>260</v>
      </c>
      <c r="G738" s="71" t="s">
        <v>346</v>
      </c>
      <c r="H738" s="71" t="s">
        <v>610</v>
      </c>
      <c r="I738" s="71"/>
      <c r="J738" s="194">
        <v>9779379.3100000005</v>
      </c>
      <c r="K738" s="194">
        <v>9779379.3100000005</v>
      </c>
      <c r="L738" s="194">
        <v>0</v>
      </c>
      <c r="M738" s="194">
        <v>9779379.3100000005</v>
      </c>
      <c r="N738" s="194">
        <v>9779379.3100000005</v>
      </c>
      <c r="O738" s="194">
        <v>0</v>
      </c>
      <c r="P738" s="72">
        <v>100</v>
      </c>
    </row>
    <row r="739" spans="1:16" ht="78.75" x14ac:dyDescent="0.25">
      <c r="A739" s="70" t="s">
        <v>226</v>
      </c>
      <c r="B739" s="71" t="s">
        <v>64</v>
      </c>
      <c r="C739" s="71" t="s">
        <v>224</v>
      </c>
      <c r="D739" s="71" t="s">
        <v>911</v>
      </c>
      <c r="E739" s="71" t="s">
        <v>111</v>
      </c>
      <c r="F739" s="71" t="s">
        <v>260</v>
      </c>
      <c r="G739" s="71" t="s">
        <v>346</v>
      </c>
      <c r="H739" s="71" t="s">
        <v>610</v>
      </c>
      <c r="I739" s="71" t="s">
        <v>134</v>
      </c>
      <c r="J739" s="194">
        <v>5901470.2999999998</v>
      </c>
      <c r="K739" s="194">
        <v>5901470.2999999998</v>
      </c>
      <c r="L739" s="194">
        <v>0</v>
      </c>
      <c r="M739" s="194">
        <v>5901470.2999999998</v>
      </c>
      <c r="N739" s="194">
        <v>5901470.2999999998</v>
      </c>
      <c r="O739" s="194">
        <v>0</v>
      </c>
      <c r="P739" s="72">
        <v>100</v>
      </c>
    </row>
    <row r="740" spans="1:16" x14ac:dyDescent="0.25">
      <c r="A740" s="70" t="s">
        <v>419</v>
      </c>
      <c r="B740" s="71" t="s">
        <v>64</v>
      </c>
      <c r="C740" s="71" t="s">
        <v>224</v>
      </c>
      <c r="D740" s="71" t="s">
        <v>911</v>
      </c>
      <c r="E740" s="71" t="s">
        <v>111</v>
      </c>
      <c r="F740" s="71" t="s">
        <v>260</v>
      </c>
      <c r="G740" s="71" t="s">
        <v>346</v>
      </c>
      <c r="H740" s="71" t="s">
        <v>610</v>
      </c>
      <c r="I740" s="71" t="s">
        <v>98</v>
      </c>
      <c r="J740" s="194">
        <v>5901470.2999999998</v>
      </c>
      <c r="K740" s="194">
        <v>5901470.2999999998</v>
      </c>
      <c r="L740" s="194">
        <v>0</v>
      </c>
      <c r="M740" s="194">
        <v>5901470.2999999998</v>
      </c>
      <c r="N740" s="194">
        <v>5901470.2999999998</v>
      </c>
      <c r="O740" s="194">
        <v>0</v>
      </c>
      <c r="P740" s="72">
        <v>100</v>
      </c>
    </row>
    <row r="741" spans="1:16" ht="31.5" x14ac:dyDescent="0.25">
      <c r="A741" s="70" t="s">
        <v>279</v>
      </c>
      <c r="B741" s="71" t="s">
        <v>64</v>
      </c>
      <c r="C741" s="71" t="s">
        <v>224</v>
      </c>
      <c r="D741" s="71" t="s">
        <v>911</v>
      </c>
      <c r="E741" s="71" t="s">
        <v>111</v>
      </c>
      <c r="F741" s="71" t="s">
        <v>260</v>
      </c>
      <c r="G741" s="71" t="s">
        <v>346</v>
      </c>
      <c r="H741" s="71" t="s">
        <v>610</v>
      </c>
      <c r="I741" s="71" t="s">
        <v>829</v>
      </c>
      <c r="J741" s="194">
        <v>3877909.01</v>
      </c>
      <c r="K741" s="194">
        <v>3877909.01</v>
      </c>
      <c r="L741" s="194">
        <v>0</v>
      </c>
      <c r="M741" s="194">
        <v>3877909.01</v>
      </c>
      <c r="N741" s="194">
        <v>3877909.01</v>
      </c>
      <c r="O741" s="194">
        <v>0</v>
      </c>
      <c r="P741" s="72">
        <v>100</v>
      </c>
    </row>
    <row r="742" spans="1:16" x14ac:dyDescent="0.25">
      <c r="A742" s="70" t="s">
        <v>282</v>
      </c>
      <c r="B742" s="71" t="s">
        <v>64</v>
      </c>
      <c r="C742" s="71" t="s">
        <v>224</v>
      </c>
      <c r="D742" s="71" t="s">
        <v>911</v>
      </c>
      <c r="E742" s="71" t="s">
        <v>111</v>
      </c>
      <c r="F742" s="71" t="s">
        <v>260</v>
      </c>
      <c r="G742" s="71" t="s">
        <v>346</v>
      </c>
      <c r="H742" s="71" t="s">
        <v>610</v>
      </c>
      <c r="I742" s="71" t="s">
        <v>283</v>
      </c>
      <c r="J742" s="194">
        <v>3877909.01</v>
      </c>
      <c r="K742" s="194">
        <v>3877909.01</v>
      </c>
      <c r="L742" s="194">
        <v>0</v>
      </c>
      <c r="M742" s="194">
        <v>3877909.01</v>
      </c>
      <c r="N742" s="194">
        <v>3877909.01</v>
      </c>
      <c r="O742" s="194">
        <v>0</v>
      </c>
      <c r="P742" s="72">
        <v>100</v>
      </c>
    </row>
    <row r="743" spans="1:16" x14ac:dyDescent="0.25">
      <c r="A743" s="70" t="s">
        <v>352</v>
      </c>
      <c r="B743" s="71" t="s">
        <v>64</v>
      </c>
      <c r="C743" s="71" t="s">
        <v>224</v>
      </c>
      <c r="D743" s="71" t="s">
        <v>911</v>
      </c>
      <c r="E743" s="71" t="s">
        <v>111</v>
      </c>
      <c r="F743" s="71" t="s">
        <v>260</v>
      </c>
      <c r="G743" s="71" t="s">
        <v>353</v>
      </c>
      <c r="H743" s="71"/>
      <c r="I743" s="71"/>
      <c r="J743" s="194">
        <v>15000</v>
      </c>
      <c r="K743" s="194">
        <v>15000</v>
      </c>
      <c r="L743" s="194">
        <v>0</v>
      </c>
      <c r="M743" s="194">
        <v>15000</v>
      </c>
      <c r="N743" s="194">
        <v>15000</v>
      </c>
      <c r="O743" s="194">
        <v>0</v>
      </c>
      <c r="P743" s="72">
        <v>100</v>
      </c>
    </row>
    <row r="744" spans="1:16" x14ac:dyDescent="0.25">
      <c r="A744" s="70" t="s">
        <v>354</v>
      </c>
      <c r="B744" s="71" t="s">
        <v>64</v>
      </c>
      <c r="C744" s="71" t="s">
        <v>224</v>
      </c>
      <c r="D744" s="71" t="s">
        <v>911</v>
      </c>
      <c r="E744" s="71" t="s">
        <v>111</v>
      </c>
      <c r="F744" s="71" t="s">
        <v>260</v>
      </c>
      <c r="G744" s="71" t="s">
        <v>353</v>
      </c>
      <c r="H744" s="71" t="s">
        <v>355</v>
      </c>
      <c r="I744" s="71"/>
      <c r="J744" s="194">
        <v>15000</v>
      </c>
      <c r="K744" s="194">
        <v>15000</v>
      </c>
      <c r="L744" s="194">
        <v>0</v>
      </c>
      <c r="M744" s="194">
        <v>15000</v>
      </c>
      <c r="N744" s="194">
        <v>15000</v>
      </c>
      <c r="O744" s="194">
        <v>0</v>
      </c>
      <c r="P744" s="72">
        <v>100</v>
      </c>
    </row>
    <row r="745" spans="1:16" ht="31.5" x14ac:dyDescent="0.25">
      <c r="A745" s="70" t="s">
        <v>228</v>
      </c>
      <c r="B745" s="71" t="s">
        <v>64</v>
      </c>
      <c r="C745" s="71" t="s">
        <v>224</v>
      </c>
      <c r="D745" s="71" t="s">
        <v>911</v>
      </c>
      <c r="E745" s="71" t="s">
        <v>111</v>
      </c>
      <c r="F745" s="71" t="s">
        <v>260</v>
      </c>
      <c r="G745" s="71" t="s">
        <v>353</v>
      </c>
      <c r="H745" s="71" t="s">
        <v>355</v>
      </c>
      <c r="I745" s="71" t="s">
        <v>768</v>
      </c>
      <c r="J745" s="194">
        <v>15000</v>
      </c>
      <c r="K745" s="194">
        <v>15000</v>
      </c>
      <c r="L745" s="194">
        <v>0</v>
      </c>
      <c r="M745" s="194">
        <v>15000</v>
      </c>
      <c r="N745" s="194">
        <v>15000</v>
      </c>
      <c r="O745" s="194">
        <v>0</v>
      </c>
      <c r="P745" s="72">
        <v>100</v>
      </c>
    </row>
    <row r="746" spans="1:16" ht="31.5" x14ac:dyDescent="0.25">
      <c r="A746" s="70" t="s">
        <v>229</v>
      </c>
      <c r="B746" s="71" t="s">
        <v>64</v>
      </c>
      <c r="C746" s="71" t="s">
        <v>224</v>
      </c>
      <c r="D746" s="71" t="s">
        <v>911</v>
      </c>
      <c r="E746" s="71" t="s">
        <v>111</v>
      </c>
      <c r="F746" s="71" t="s">
        <v>260</v>
      </c>
      <c r="G746" s="71" t="s">
        <v>353</v>
      </c>
      <c r="H746" s="71" t="s">
        <v>355</v>
      </c>
      <c r="I746" s="71" t="s">
        <v>230</v>
      </c>
      <c r="J746" s="194">
        <v>15000</v>
      </c>
      <c r="K746" s="194">
        <v>15000</v>
      </c>
      <c r="L746" s="194">
        <v>0</v>
      </c>
      <c r="M746" s="194">
        <v>15000</v>
      </c>
      <c r="N746" s="194">
        <v>15000</v>
      </c>
      <c r="O746" s="194">
        <v>0</v>
      </c>
      <c r="P746" s="72">
        <v>100</v>
      </c>
    </row>
    <row r="747" spans="1:16" ht="31.5" x14ac:dyDescent="0.25">
      <c r="A747" s="70" t="s">
        <v>885</v>
      </c>
      <c r="B747" s="71" t="s">
        <v>64</v>
      </c>
      <c r="C747" s="71" t="s">
        <v>224</v>
      </c>
      <c r="D747" s="71" t="s">
        <v>911</v>
      </c>
      <c r="E747" s="71" t="s">
        <v>111</v>
      </c>
      <c r="F747" s="71" t="s">
        <v>260</v>
      </c>
      <c r="G747" s="71" t="s">
        <v>886</v>
      </c>
      <c r="H747" s="71"/>
      <c r="I747" s="71"/>
      <c r="J747" s="194">
        <v>3019062.26</v>
      </c>
      <c r="K747" s="194">
        <v>30190.62</v>
      </c>
      <c r="L747" s="194">
        <v>2988871.64</v>
      </c>
      <c r="M747" s="194">
        <v>3019062.26</v>
      </c>
      <c r="N747" s="194">
        <v>30190.62</v>
      </c>
      <c r="O747" s="194">
        <v>2988871.64</v>
      </c>
      <c r="P747" s="72">
        <v>100</v>
      </c>
    </row>
    <row r="748" spans="1:16" ht="63" x14ac:dyDescent="0.25">
      <c r="A748" s="70" t="s">
        <v>943</v>
      </c>
      <c r="B748" s="71" t="s">
        <v>64</v>
      </c>
      <c r="C748" s="71" t="s">
        <v>224</v>
      </c>
      <c r="D748" s="71" t="s">
        <v>911</v>
      </c>
      <c r="E748" s="71" t="s">
        <v>111</v>
      </c>
      <c r="F748" s="71" t="s">
        <v>260</v>
      </c>
      <c r="G748" s="71" t="s">
        <v>886</v>
      </c>
      <c r="H748" s="71" t="s">
        <v>944</v>
      </c>
      <c r="I748" s="71"/>
      <c r="J748" s="194">
        <v>3019062.26</v>
      </c>
      <c r="K748" s="194">
        <v>30190.62</v>
      </c>
      <c r="L748" s="194">
        <v>2988871.64</v>
      </c>
      <c r="M748" s="194">
        <v>3019062.26</v>
      </c>
      <c r="N748" s="194">
        <v>30190.62</v>
      </c>
      <c r="O748" s="194">
        <v>2988871.64</v>
      </c>
      <c r="P748" s="72">
        <v>100</v>
      </c>
    </row>
    <row r="749" spans="1:16" ht="31.5" x14ac:dyDescent="0.25">
      <c r="A749" s="70" t="s">
        <v>279</v>
      </c>
      <c r="B749" s="71" t="s">
        <v>64</v>
      </c>
      <c r="C749" s="71" t="s">
        <v>224</v>
      </c>
      <c r="D749" s="71" t="s">
        <v>911</v>
      </c>
      <c r="E749" s="71" t="s">
        <v>111</v>
      </c>
      <c r="F749" s="71" t="s">
        <v>260</v>
      </c>
      <c r="G749" s="71" t="s">
        <v>886</v>
      </c>
      <c r="H749" s="71" t="s">
        <v>944</v>
      </c>
      <c r="I749" s="71" t="s">
        <v>829</v>
      </c>
      <c r="J749" s="194">
        <v>3019062.26</v>
      </c>
      <c r="K749" s="194">
        <v>30190.62</v>
      </c>
      <c r="L749" s="194">
        <v>2988871.64</v>
      </c>
      <c r="M749" s="194">
        <v>3019062.26</v>
      </c>
      <c r="N749" s="194">
        <v>30190.62</v>
      </c>
      <c r="O749" s="194">
        <v>2988871.64</v>
      </c>
      <c r="P749" s="72">
        <v>100</v>
      </c>
    </row>
    <row r="750" spans="1:16" x14ac:dyDescent="0.25">
      <c r="A750" s="70" t="s">
        <v>282</v>
      </c>
      <c r="B750" s="71" t="s">
        <v>64</v>
      </c>
      <c r="C750" s="71" t="s">
        <v>224</v>
      </c>
      <c r="D750" s="71" t="s">
        <v>911</v>
      </c>
      <c r="E750" s="71" t="s">
        <v>111</v>
      </c>
      <c r="F750" s="71" t="s">
        <v>260</v>
      </c>
      <c r="G750" s="71" t="s">
        <v>886</v>
      </c>
      <c r="H750" s="71" t="s">
        <v>944</v>
      </c>
      <c r="I750" s="71" t="s">
        <v>283</v>
      </c>
      <c r="J750" s="194">
        <v>3019062.26</v>
      </c>
      <c r="K750" s="194">
        <v>30190.62</v>
      </c>
      <c r="L750" s="194">
        <v>2988871.64</v>
      </c>
      <c r="M750" s="194">
        <v>3019062.26</v>
      </c>
      <c r="N750" s="194">
        <v>30190.62</v>
      </c>
      <c r="O750" s="194">
        <v>2988871.64</v>
      </c>
      <c r="P750" s="72">
        <v>100</v>
      </c>
    </row>
    <row r="751" spans="1:16" ht="31.5" x14ac:dyDescent="0.25">
      <c r="A751" s="70" t="s">
        <v>299</v>
      </c>
      <c r="B751" s="71" t="s">
        <v>64</v>
      </c>
      <c r="C751" s="71" t="s">
        <v>224</v>
      </c>
      <c r="D751" s="71" t="s">
        <v>911</v>
      </c>
      <c r="E751" s="71" t="s">
        <v>111</v>
      </c>
      <c r="F751" s="71" t="s">
        <v>186</v>
      </c>
      <c r="G751" s="71"/>
      <c r="H751" s="71"/>
      <c r="I751" s="71"/>
      <c r="J751" s="194">
        <v>15916646.43</v>
      </c>
      <c r="K751" s="194">
        <v>4077646.43</v>
      </c>
      <c r="L751" s="194">
        <v>11839000</v>
      </c>
      <c r="M751" s="194">
        <v>15916554.01</v>
      </c>
      <c r="N751" s="194">
        <v>4077554.01</v>
      </c>
      <c r="O751" s="194">
        <v>11839000</v>
      </c>
      <c r="P751" s="72">
        <v>99.999419350047091</v>
      </c>
    </row>
    <row r="752" spans="1:16" x14ac:dyDescent="0.25">
      <c r="A752" s="70" t="s">
        <v>300</v>
      </c>
      <c r="B752" s="71" t="s">
        <v>64</v>
      </c>
      <c r="C752" s="71" t="s">
        <v>224</v>
      </c>
      <c r="D752" s="71" t="s">
        <v>911</v>
      </c>
      <c r="E752" s="71" t="s">
        <v>111</v>
      </c>
      <c r="F752" s="71" t="s">
        <v>186</v>
      </c>
      <c r="G752" s="71" t="s">
        <v>301</v>
      </c>
      <c r="H752" s="71"/>
      <c r="I752" s="71"/>
      <c r="J752" s="194">
        <v>15916646.43</v>
      </c>
      <c r="K752" s="194">
        <v>4077646.43</v>
      </c>
      <c r="L752" s="194">
        <v>11839000</v>
      </c>
      <c r="M752" s="194">
        <v>15916554.01</v>
      </c>
      <c r="N752" s="194">
        <v>4077554.01</v>
      </c>
      <c r="O752" s="194">
        <v>11839000</v>
      </c>
      <c r="P752" s="72">
        <v>99.999419350047091</v>
      </c>
    </row>
    <row r="753" spans="1:16" ht="31.5" x14ac:dyDescent="0.25">
      <c r="A753" s="70" t="s">
        <v>350</v>
      </c>
      <c r="B753" s="71" t="s">
        <v>64</v>
      </c>
      <c r="C753" s="71" t="s">
        <v>224</v>
      </c>
      <c r="D753" s="71" t="s">
        <v>911</v>
      </c>
      <c r="E753" s="71" t="s">
        <v>111</v>
      </c>
      <c r="F753" s="71" t="s">
        <v>186</v>
      </c>
      <c r="G753" s="71" t="s">
        <v>301</v>
      </c>
      <c r="H753" s="71" t="s">
        <v>236</v>
      </c>
      <c r="I753" s="71"/>
      <c r="J753" s="194">
        <v>3495371.3</v>
      </c>
      <c r="K753" s="194">
        <v>3495371.3</v>
      </c>
      <c r="L753" s="194">
        <v>0</v>
      </c>
      <c r="M753" s="194">
        <v>3495278.88</v>
      </c>
      <c r="N753" s="194">
        <v>3495278.88</v>
      </c>
      <c r="O753" s="194">
        <v>0</v>
      </c>
      <c r="P753" s="72">
        <v>99.997355931829048</v>
      </c>
    </row>
    <row r="754" spans="1:16" ht="31.5" x14ac:dyDescent="0.25">
      <c r="A754" s="70" t="s">
        <v>279</v>
      </c>
      <c r="B754" s="71" t="s">
        <v>64</v>
      </c>
      <c r="C754" s="71" t="s">
        <v>224</v>
      </c>
      <c r="D754" s="71" t="s">
        <v>911</v>
      </c>
      <c r="E754" s="71" t="s">
        <v>111</v>
      </c>
      <c r="F754" s="71" t="s">
        <v>186</v>
      </c>
      <c r="G754" s="71" t="s">
        <v>301</v>
      </c>
      <c r="H754" s="71" t="s">
        <v>236</v>
      </c>
      <c r="I754" s="71" t="s">
        <v>829</v>
      </c>
      <c r="J754" s="194">
        <v>3495371.3</v>
      </c>
      <c r="K754" s="194">
        <v>3495371.3</v>
      </c>
      <c r="L754" s="194">
        <v>0</v>
      </c>
      <c r="M754" s="194">
        <v>3495278.88</v>
      </c>
      <c r="N754" s="194">
        <v>3495278.88</v>
      </c>
      <c r="O754" s="194">
        <v>0</v>
      </c>
      <c r="P754" s="72">
        <v>99.997355931829048</v>
      </c>
    </row>
    <row r="755" spans="1:16" x14ac:dyDescent="0.25">
      <c r="A755" s="70" t="s">
        <v>282</v>
      </c>
      <c r="B755" s="71" t="s">
        <v>64</v>
      </c>
      <c r="C755" s="71" t="s">
        <v>224</v>
      </c>
      <c r="D755" s="71" t="s">
        <v>911</v>
      </c>
      <c r="E755" s="71" t="s">
        <v>111</v>
      </c>
      <c r="F755" s="71" t="s">
        <v>186</v>
      </c>
      <c r="G755" s="71" t="s">
        <v>301</v>
      </c>
      <c r="H755" s="71" t="s">
        <v>236</v>
      </c>
      <c r="I755" s="71" t="s">
        <v>283</v>
      </c>
      <c r="J755" s="194">
        <v>3495371.3</v>
      </c>
      <c r="K755" s="194">
        <v>3495371.3</v>
      </c>
      <c r="L755" s="194">
        <v>0</v>
      </c>
      <c r="M755" s="194">
        <v>3495278.88</v>
      </c>
      <c r="N755" s="194">
        <v>3495278.88</v>
      </c>
      <c r="O755" s="194">
        <v>0</v>
      </c>
      <c r="P755" s="72">
        <v>99.997355931829048</v>
      </c>
    </row>
    <row r="756" spans="1:16" ht="31.5" x14ac:dyDescent="0.25">
      <c r="A756" s="70" t="s">
        <v>866</v>
      </c>
      <c r="B756" s="71" t="s">
        <v>64</v>
      </c>
      <c r="C756" s="71" t="s">
        <v>224</v>
      </c>
      <c r="D756" s="71" t="s">
        <v>911</v>
      </c>
      <c r="E756" s="71" t="s">
        <v>111</v>
      </c>
      <c r="F756" s="71" t="s">
        <v>186</v>
      </c>
      <c r="G756" s="71" t="s">
        <v>301</v>
      </c>
      <c r="H756" s="71" t="s">
        <v>234</v>
      </c>
      <c r="I756" s="71"/>
      <c r="J756" s="194">
        <v>460537.76</v>
      </c>
      <c r="K756" s="194">
        <v>460537.76</v>
      </c>
      <c r="L756" s="194">
        <v>0</v>
      </c>
      <c r="M756" s="194">
        <v>460537.76</v>
      </c>
      <c r="N756" s="194">
        <v>460537.76</v>
      </c>
      <c r="O756" s="194">
        <v>0</v>
      </c>
      <c r="P756" s="72">
        <v>100</v>
      </c>
    </row>
    <row r="757" spans="1:16" ht="31.5" x14ac:dyDescent="0.25">
      <c r="A757" s="70" t="s">
        <v>279</v>
      </c>
      <c r="B757" s="71" t="s">
        <v>64</v>
      </c>
      <c r="C757" s="71" t="s">
        <v>224</v>
      </c>
      <c r="D757" s="71" t="s">
        <v>911</v>
      </c>
      <c r="E757" s="71" t="s">
        <v>111</v>
      </c>
      <c r="F757" s="71" t="s">
        <v>186</v>
      </c>
      <c r="G757" s="71" t="s">
        <v>301</v>
      </c>
      <c r="H757" s="71" t="s">
        <v>234</v>
      </c>
      <c r="I757" s="71" t="s">
        <v>829</v>
      </c>
      <c r="J757" s="194">
        <v>460537.76</v>
      </c>
      <c r="K757" s="194">
        <v>460537.76</v>
      </c>
      <c r="L757" s="194">
        <v>0</v>
      </c>
      <c r="M757" s="194">
        <v>460537.76</v>
      </c>
      <c r="N757" s="194">
        <v>460537.76</v>
      </c>
      <c r="O757" s="194">
        <v>0</v>
      </c>
      <c r="P757" s="72">
        <v>100</v>
      </c>
    </row>
    <row r="758" spans="1:16" x14ac:dyDescent="0.25">
      <c r="A758" s="70" t="s">
        <v>282</v>
      </c>
      <c r="B758" s="71" t="s">
        <v>64</v>
      </c>
      <c r="C758" s="71" t="s">
        <v>224</v>
      </c>
      <c r="D758" s="71" t="s">
        <v>911</v>
      </c>
      <c r="E758" s="71" t="s">
        <v>111</v>
      </c>
      <c r="F758" s="71" t="s">
        <v>186</v>
      </c>
      <c r="G758" s="71" t="s">
        <v>301</v>
      </c>
      <c r="H758" s="71" t="s">
        <v>234</v>
      </c>
      <c r="I758" s="71" t="s">
        <v>283</v>
      </c>
      <c r="J758" s="194">
        <v>460537.76</v>
      </c>
      <c r="K758" s="194">
        <v>460537.76</v>
      </c>
      <c r="L758" s="194">
        <v>0</v>
      </c>
      <c r="M758" s="194">
        <v>460537.76</v>
      </c>
      <c r="N758" s="194">
        <v>460537.76</v>
      </c>
      <c r="O758" s="194">
        <v>0</v>
      </c>
      <c r="P758" s="72">
        <v>100</v>
      </c>
    </row>
    <row r="759" spans="1:16" ht="31.5" x14ac:dyDescent="0.25">
      <c r="A759" s="70" t="s">
        <v>868</v>
      </c>
      <c r="B759" s="71" t="s">
        <v>64</v>
      </c>
      <c r="C759" s="71" t="s">
        <v>224</v>
      </c>
      <c r="D759" s="71" t="s">
        <v>911</v>
      </c>
      <c r="E759" s="71" t="s">
        <v>111</v>
      </c>
      <c r="F759" s="71" t="s">
        <v>186</v>
      </c>
      <c r="G759" s="71" t="s">
        <v>301</v>
      </c>
      <c r="H759" s="71" t="s">
        <v>302</v>
      </c>
      <c r="I759" s="71"/>
      <c r="J759" s="194">
        <v>5539000</v>
      </c>
      <c r="K759" s="194">
        <v>0</v>
      </c>
      <c r="L759" s="194">
        <v>5539000</v>
      </c>
      <c r="M759" s="194">
        <v>5539000</v>
      </c>
      <c r="N759" s="194">
        <v>0</v>
      </c>
      <c r="O759" s="194">
        <v>5539000</v>
      </c>
      <c r="P759" s="72">
        <v>100</v>
      </c>
    </row>
    <row r="760" spans="1:16" ht="31.5" x14ac:dyDescent="0.25">
      <c r="A760" s="70" t="s">
        <v>279</v>
      </c>
      <c r="B760" s="71" t="s">
        <v>64</v>
      </c>
      <c r="C760" s="71" t="s">
        <v>224</v>
      </c>
      <c r="D760" s="71" t="s">
        <v>911</v>
      </c>
      <c r="E760" s="71" t="s">
        <v>111</v>
      </c>
      <c r="F760" s="71" t="s">
        <v>186</v>
      </c>
      <c r="G760" s="71" t="s">
        <v>301</v>
      </c>
      <c r="H760" s="71" t="s">
        <v>302</v>
      </c>
      <c r="I760" s="71" t="s">
        <v>829</v>
      </c>
      <c r="J760" s="194">
        <v>5539000</v>
      </c>
      <c r="K760" s="194">
        <v>0</v>
      </c>
      <c r="L760" s="194">
        <v>5539000</v>
      </c>
      <c r="M760" s="194">
        <v>5539000</v>
      </c>
      <c r="N760" s="194">
        <v>0</v>
      </c>
      <c r="O760" s="194">
        <v>5539000</v>
      </c>
      <c r="P760" s="72">
        <v>100</v>
      </c>
    </row>
    <row r="761" spans="1:16" x14ac:dyDescent="0.25">
      <c r="A761" s="70" t="s">
        <v>282</v>
      </c>
      <c r="B761" s="71" t="s">
        <v>64</v>
      </c>
      <c r="C761" s="71" t="s">
        <v>224</v>
      </c>
      <c r="D761" s="71" t="s">
        <v>911</v>
      </c>
      <c r="E761" s="71" t="s">
        <v>111</v>
      </c>
      <c r="F761" s="71" t="s">
        <v>186</v>
      </c>
      <c r="G761" s="71" t="s">
        <v>301</v>
      </c>
      <c r="H761" s="71" t="s">
        <v>302</v>
      </c>
      <c r="I761" s="71" t="s">
        <v>283</v>
      </c>
      <c r="J761" s="194">
        <v>5539000</v>
      </c>
      <c r="K761" s="194">
        <v>0</v>
      </c>
      <c r="L761" s="194">
        <v>5539000</v>
      </c>
      <c r="M761" s="194">
        <v>5539000</v>
      </c>
      <c r="N761" s="194">
        <v>0</v>
      </c>
      <c r="O761" s="194">
        <v>5539000</v>
      </c>
      <c r="P761" s="72">
        <v>100</v>
      </c>
    </row>
    <row r="762" spans="1:16" ht="31.5" x14ac:dyDescent="0.25">
      <c r="A762" s="70" t="s">
        <v>763</v>
      </c>
      <c r="B762" s="71" t="s">
        <v>64</v>
      </c>
      <c r="C762" s="71" t="s">
        <v>224</v>
      </c>
      <c r="D762" s="71" t="s">
        <v>911</v>
      </c>
      <c r="E762" s="71" t="s">
        <v>111</v>
      </c>
      <c r="F762" s="71" t="s">
        <v>186</v>
      </c>
      <c r="G762" s="71" t="s">
        <v>301</v>
      </c>
      <c r="H762" s="71" t="s">
        <v>764</v>
      </c>
      <c r="I762" s="71"/>
      <c r="J762" s="194">
        <v>6300000</v>
      </c>
      <c r="K762" s="194">
        <v>0</v>
      </c>
      <c r="L762" s="194">
        <v>6300000</v>
      </c>
      <c r="M762" s="194">
        <v>6300000</v>
      </c>
      <c r="N762" s="194">
        <v>0</v>
      </c>
      <c r="O762" s="194">
        <v>6300000</v>
      </c>
      <c r="P762" s="72">
        <v>100</v>
      </c>
    </row>
    <row r="763" spans="1:16" ht="31.5" x14ac:dyDescent="0.25">
      <c r="A763" s="70" t="s">
        <v>279</v>
      </c>
      <c r="B763" s="71" t="s">
        <v>64</v>
      </c>
      <c r="C763" s="71" t="s">
        <v>224</v>
      </c>
      <c r="D763" s="71" t="s">
        <v>911</v>
      </c>
      <c r="E763" s="71" t="s">
        <v>111</v>
      </c>
      <c r="F763" s="71" t="s">
        <v>186</v>
      </c>
      <c r="G763" s="71" t="s">
        <v>301</v>
      </c>
      <c r="H763" s="71" t="s">
        <v>764</v>
      </c>
      <c r="I763" s="71" t="s">
        <v>829</v>
      </c>
      <c r="J763" s="194">
        <v>6300000</v>
      </c>
      <c r="K763" s="194">
        <v>0</v>
      </c>
      <c r="L763" s="194">
        <v>6300000</v>
      </c>
      <c r="M763" s="194">
        <v>6300000</v>
      </c>
      <c r="N763" s="194">
        <v>0</v>
      </c>
      <c r="O763" s="194">
        <v>6300000</v>
      </c>
      <c r="P763" s="72">
        <v>100</v>
      </c>
    </row>
    <row r="764" spans="1:16" x14ac:dyDescent="0.25">
      <c r="A764" s="70" t="s">
        <v>282</v>
      </c>
      <c r="B764" s="71" t="s">
        <v>64</v>
      </c>
      <c r="C764" s="71" t="s">
        <v>224</v>
      </c>
      <c r="D764" s="71" t="s">
        <v>911</v>
      </c>
      <c r="E764" s="71" t="s">
        <v>111</v>
      </c>
      <c r="F764" s="71" t="s">
        <v>186</v>
      </c>
      <c r="G764" s="71" t="s">
        <v>301</v>
      </c>
      <c r="H764" s="71" t="s">
        <v>764</v>
      </c>
      <c r="I764" s="71" t="s">
        <v>283</v>
      </c>
      <c r="J764" s="194">
        <v>6300000</v>
      </c>
      <c r="K764" s="194">
        <v>0</v>
      </c>
      <c r="L764" s="194">
        <v>6300000</v>
      </c>
      <c r="M764" s="194">
        <v>6300000</v>
      </c>
      <c r="N764" s="194">
        <v>0</v>
      </c>
      <c r="O764" s="194">
        <v>6300000</v>
      </c>
      <c r="P764" s="72">
        <v>100</v>
      </c>
    </row>
    <row r="765" spans="1:16" ht="31.5" x14ac:dyDescent="0.25">
      <c r="A765" s="70" t="s">
        <v>868</v>
      </c>
      <c r="B765" s="71" t="s">
        <v>64</v>
      </c>
      <c r="C765" s="71" t="s">
        <v>224</v>
      </c>
      <c r="D765" s="71" t="s">
        <v>911</v>
      </c>
      <c r="E765" s="71" t="s">
        <v>111</v>
      </c>
      <c r="F765" s="71" t="s">
        <v>186</v>
      </c>
      <c r="G765" s="71" t="s">
        <v>301</v>
      </c>
      <c r="H765" s="71" t="s">
        <v>303</v>
      </c>
      <c r="I765" s="71"/>
      <c r="J765" s="194">
        <v>58101.01</v>
      </c>
      <c r="K765" s="194">
        <v>58101.01</v>
      </c>
      <c r="L765" s="194">
        <v>0</v>
      </c>
      <c r="M765" s="194">
        <v>58101.01</v>
      </c>
      <c r="N765" s="194">
        <v>58101.01</v>
      </c>
      <c r="O765" s="194">
        <v>0</v>
      </c>
      <c r="P765" s="72">
        <v>100</v>
      </c>
    </row>
    <row r="766" spans="1:16" ht="31.5" x14ac:dyDescent="0.25">
      <c r="A766" s="70" t="s">
        <v>279</v>
      </c>
      <c r="B766" s="71" t="s">
        <v>64</v>
      </c>
      <c r="C766" s="71" t="s">
        <v>224</v>
      </c>
      <c r="D766" s="71" t="s">
        <v>911</v>
      </c>
      <c r="E766" s="71" t="s">
        <v>111</v>
      </c>
      <c r="F766" s="71" t="s">
        <v>186</v>
      </c>
      <c r="G766" s="71" t="s">
        <v>301</v>
      </c>
      <c r="H766" s="71" t="s">
        <v>303</v>
      </c>
      <c r="I766" s="71" t="s">
        <v>829</v>
      </c>
      <c r="J766" s="194">
        <v>58101.01</v>
      </c>
      <c r="K766" s="194">
        <v>58101.01</v>
      </c>
      <c r="L766" s="194">
        <v>0</v>
      </c>
      <c r="M766" s="194">
        <v>58101.01</v>
      </c>
      <c r="N766" s="194">
        <v>58101.01</v>
      </c>
      <c r="O766" s="194">
        <v>0</v>
      </c>
      <c r="P766" s="72">
        <v>100</v>
      </c>
    </row>
    <row r="767" spans="1:16" x14ac:dyDescent="0.25">
      <c r="A767" s="70" t="s">
        <v>282</v>
      </c>
      <c r="B767" s="71" t="s">
        <v>64</v>
      </c>
      <c r="C767" s="71" t="s">
        <v>224</v>
      </c>
      <c r="D767" s="71" t="s">
        <v>911</v>
      </c>
      <c r="E767" s="71" t="s">
        <v>111</v>
      </c>
      <c r="F767" s="71" t="s">
        <v>186</v>
      </c>
      <c r="G767" s="71" t="s">
        <v>301</v>
      </c>
      <c r="H767" s="71" t="s">
        <v>303</v>
      </c>
      <c r="I767" s="71" t="s">
        <v>283</v>
      </c>
      <c r="J767" s="194">
        <v>58101.01</v>
      </c>
      <c r="K767" s="194">
        <v>58101.01</v>
      </c>
      <c r="L767" s="194">
        <v>0</v>
      </c>
      <c r="M767" s="194">
        <v>58101.01</v>
      </c>
      <c r="N767" s="194">
        <v>58101.01</v>
      </c>
      <c r="O767" s="194">
        <v>0</v>
      </c>
      <c r="P767" s="72">
        <v>100</v>
      </c>
    </row>
    <row r="768" spans="1:16" ht="31.5" x14ac:dyDescent="0.25">
      <c r="A768" s="70" t="s">
        <v>763</v>
      </c>
      <c r="B768" s="71" t="s">
        <v>64</v>
      </c>
      <c r="C768" s="71" t="s">
        <v>224</v>
      </c>
      <c r="D768" s="71" t="s">
        <v>911</v>
      </c>
      <c r="E768" s="71" t="s">
        <v>111</v>
      </c>
      <c r="F768" s="71" t="s">
        <v>186</v>
      </c>
      <c r="G768" s="71" t="s">
        <v>301</v>
      </c>
      <c r="H768" s="71" t="s">
        <v>765</v>
      </c>
      <c r="I768" s="71"/>
      <c r="J768" s="194">
        <v>63636.36</v>
      </c>
      <c r="K768" s="194">
        <v>63636.36</v>
      </c>
      <c r="L768" s="194">
        <v>0</v>
      </c>
      <c r="M768" s="194">
        <v>63636.36</v>
      </c>
      <c r="N768" s="194">
        <v>63636.36</v>
      </c>
      <c r="O768" s="194">
        <v>0</v>
      </c>
      <c r="P768" s="72">
        <v>100</v>
      </c>
    </row>
    <row r="769" spans="1:16" ht="31.5" x14ac:dyDescent="0.25">
      <c r="A769" s="70" t="s">
        <v>279</v>
      </c>
      <c r="B769" s="71" t="s">
        <v>64</v>
      </c>
      <c r="C769" s="71" t="s">
        <v>224</v>
      </c>
      <c r="D769" s="71" t="s">
        <v>911</v>
      </c>
      <c r="E769" s="71" t="s">
        <v>111</v>
      </c>
      <c r="F769" s="71" t="s">
        <v>186</v>
      </c>
      <c r="G769" s="71" t="s">
        <v>301</v>
      </c>
      <c r="H769" s="71" t="s">
        <v>765</v>
      </c>
      <c r="I769" s="71" t="s">
        <v>829</v>
      </c>
      <c r="J769" s="194">
        <v>63636.36</v>
      </c>
      <c r="K769" s="194">
        <v>63636.36</v>
      </c>
      <c r="L769" s="194">
        <v>0</v>
      </c>
      <c r="M769" s="194">
        <v>63636.36</v>
      </c>
      <c r="N769" s="194">
        <v>63636.36</v>
      </c>
      <c r="O769" s="194">
        <v>0</v>
      </c>
      <c r="P769" s="72">
        <v>100</v>
      </c>
    </row>
    <row r="770" spans="1:16" x14ac:dyDescent="0.25">
      <c r="A770" s="70" t="s">
        <v>282</v>
      </c>
      <c r="B770" s="71" t="s">
        <v>64</v>
      </c>
      <c r="C770" s="71" t="s">
        <v>224</v>
      </c>
      <c r="D770" s="71" t="s">
        <v>911</v>
      </c>
      <c r="E770" s="71" t="s">
        <v>111</v>
      </c>
      <c r="F770" s="71" t="s">
        <v>186</v>
      </c>
      <c r="G770" s="71" t="s">
        <v>301</v>
      </c>
      <c r="H770" s="71" t="s">
        <v>765</v>
      </c>
      <c r="I770" s="71" t="s">
        <v>283</v>
      </c>
      <c r="J770" s="194">
        <v>63636.36</v>
      </c>
      <c r="K770" s="194">
        <v>63636.36</v>
      </c>
      <c r="L770" s="194">
        <v>0</v>
      </c>
      <c r="M770" s="194">
        <v>63636.36</v>
      </c>
      <c r="N770" s="194">
        <v>63636.36</v>
      </c>
      <c r="O770" s="194">
        <v>0</v>
      </c>
      <c r="P770" s="72">
        <v>100</v>
      </c>
    </row>
    <row r="771" spans="1:16" x14ac:dyDescent="0.25">
      <c r="A771" s="70" t="s">
        <v>848</v>
      </c>
      <c r="B771" s="71" t="s">
        <v>64</v>
      </c>
      <c r="C771" s="71" t="s">
        <v>26</v>
      </c>
      <c r="D771" s="71"/>
      <c r="E771" s="71"/>
      <c r="F771" s="71"/>
      <c r="G771" s="71"/>
      <c r="H771" s="71"/>
      <c r="I771" s="71"/>
      <c r="J771" s="194">
        <v>34132138.43</v>
      </c>
      <c r="K771" s="194">
        <v>20421.63</v>
      </c>
      <c r="L771" s="194">
        <v>34111716.799999997</v>
      </c>
      <c r="M771" s="194">
        <v>33998622.049999997</v>
      </c>
      <c r="N771" s="194">
        <v>20383.7</v>
      </c>
      <c r="O771" s="194">
        <v>33978238.350000001</v>
      </c>
      <c r="P771" s="72">
        <v>99.60882503663278</v>
      </c>
    </row>
    <row r="772" spans="1:16" x14ac:dyDescent="0.25">
      <c r="A772" s="70" t="s">
        <v>218</v>
      </c>
      <c r="B772" s="71" t="s">
        <v>64</v>
      </c>
      <c r="C772" s="71" t="s">
        <v>26</v>
      </c>
      <c r="D772" s="71" t="s">
        <v>417</v>
      </c>
      <c r="E772" s="71"/>
      <c r="F772" s="71"/>
      <c r="G772" s="71"/>
      <c r="H772" s="71"/>
      <c r="I772" s="71"/>
      <c r="J772" s="194">
        <v>30163482.43</v>
      </c>
      <c r="K772" s="194">
        <v>20421.63</v>
      </c>
      <c r="L772" s="194">
        <v>30143060.800000001</v>
      </c>
      <c r="M772" s="194">
        <v>30029966.050000001</v>
      </c>
      <c r="N772" s="194">
        <v>20383.7</v>
      </c>
      <c r="O772" s="194">
        <v>30009582.350000001</v>
      </c>
      <c r="P772" s="72">
        <v>99.557357542154335</v>
      </c>
    </row>
    <row r="773" spans="1:16" ht="47.25" x14ac:dyDescent="0.25">
      <c r="A773" s="70" t="s">
        <v>921</v>
      </c>
      <c r="B773" s="71" t="s">
        <v>64</v>
      </c>
      <c r="C773" s="71" t="s">
        <v>26</v>
      </c>
      <c r="D773" s="71" t="s">
        <v>417</v>
      </c>
      <c r="E773" s="71" t="s">
        <v>99</v>
      </c>
      <c r="F773" s="71"/>
      <c r="G773" s="71"/>
      <c r="H773" s="71"/>
      <c r="I773" s="71"/>
      <c r="J773" s="194">
        <v>27716893</v>
      </c>
      <c r="K773" s="194">
        <v>0</v>
      </c>
      <c r="L773" s="194">
        <v>27716893</v>
      </c>
      <c r="M773" s="194">
        <v>27587169.539999999</v>
      </c>
      <c r="N773" s="194">
        <v>0</v>
      </c>
      <c r="O773" s="194">
        <v>27587169.539999999</v>
      </c>
      <c r="P773" s="72">
        <v>99.531969690830778</v>
      </c>
    </row>
    <row r="774" spans="1:16" ht="31.5" x14ac:dyDescent="0.25">
      <c r="A774" s="70" t="s">
        <v>222</v>
      </c>
      <c r="B774" s="71" t="s">
        <v>64</v>
      </c>
      <c r="C774" s="71" t="s">
        <v>26</v>
      </c>
      <c r="D774" s="71" t="s">
        <v>417</v>
      </c>
      <c r="E774" s="71" t="s">
        <v>99</v>
      </c>
      <c r="F774" s="71" t="s">
        <v>188</v>
      </c>
      <c r="G774" s="71"/>
      <c r="H774" s="71"/>
      <c r="I774" s="71"/>
      <c r="J774" s="194">
        <v>27716893</v>
      </c>
      <c r="K774" s="194">
        <v>0</v>
      </c>
      <c r="L774" s="194">
        <v>27716893</v>
      </c>
      <c r="M774" s="194">
        <v>27587169.539999999</v>
      </c>
      <c r="N774" s="194">
        <v>0</v>
      </c>
      <c r="O774" s="194">
        <v>27587169.539999999</v>
      </c>
      <c r="P774" s="72">
        <v>99.531969690830778</v>
      </c>
    </row>
    <row r="775" spans="1:16" ht="31.5" x14ac:dyDescent="0.25">
      <c r="A775" s="70" t="s">
        <v>416</v>
      </c>
      <c r="B775" s="71" t="s">
        <v>64</v>
      </c>
      <c r="C775" s="71" t="s">
        <v>26</v>
      </c>
      <c r="D775" s="71" t="s">
        <v>417</v>
      </c>
      <c r="E775" s="71" t="s">
        <v>99</v>
      </c>
      <c r="F775" s="71" t="s">
        <v>188</v>
      </c>
      <c r="G775" s="71" t="s">
        <v>417</v>
      </c>
      <c r="H775" s="71"/>
      <c r="I775" s="71"/>
      <c r="J775" s="194">
        <v>27716893</v>
      </c>
      <c r="K775" s="194">
        <v>0</v>
      </c>
      <c r="L775" s="194">
        <v>27716893</v>
      </c>
      <c r="M775" s="194">
        <v>27587169.539999999</v>
      </c>
      <c r="N775" s="194">
        <v>0</v>
      </c>
      <c r="O775" s="194">
        <v>27587169.539999999</v>
      </c>
      <c r="P775" s="72">
        <v>99.531969690830778</v>
      </c>
    </row>
    <row r="776" spans="1:16" ht="47.25" x14ac:dyDescent="0.25">
      <c r="A776" s="70" t="s">
        <v>418</v>
      </c>
      <c r="B776" s="71" t="s">
        <v>64</v>
      </c>
      <c r="C776" s="71" t="s">
        <v>26</v>
      </c>
      <c r="D776" s="71" t="s">
        <v>417</v>
      </c>
      <c r="E776" s="71" t="s">
        <v>99</v>
      </c>
      <c r="F776" s="71" t="s">
        <v>188</v>
      </c>
      <c r="G776" s="71" t="s">
        <v>417</v>
      </c>
      <c r="H776" s="71" t="s">
        <v>271</v>
      </c>
      <c r="I776" s="71"/>
      <c r="J776" s="194">
        <v>9379337</v>
      </c>
      <c r="K776" s="194">
        <v>0</v>
      </c>
      <c r="L776" s="194">
        <v>9379337</v>
      </c>
      <c r="M776" s="194">
        <v>9379337</v>
      </c>
      <c r="N776" s="194">
        <v>0</v>
      </c>
      <c r="O776" s="194">
        <v>9379337</v>
      </c>
      <c r="P776" s="72">
        <v>100</v>
      </c>
    </row>
    <row r="777" spans="1:16" x14ac:dyDescent="0.25">
      <c r="A777" s="70" t="s">
        <v>263</v>
      </c>
      <c r="B777" s="71" t="s">
        <v>64</v>
      </c>
      <c r="C777" s="71" t="s">
        <v>26</v>
      </c>
      <c r="D777" s="71" t="s">
        <v>417</v>
      </c>
      <c r="E777" s="71" t="s">
        <v>99</v>
      </c>
      <c r="F777" s="71" t="s">
        <v>188</v>
      </c>
      <c r="G777" s="71" t="s">
        <v>417</v>
      </c>
      <c r="H777" s="71" t="s">
        <v>271</v>
      </c>
      <c r="I777" s="71" t="s">
        <v>835</v>
      </c>
      <c r="J777" s="194">
        <v>9379337</v>
      </c>
      <c r="K777" s="194">
        <v>0</v>
      </c>
      <c r="L777" s="194">
        <v>9379337</v>
      </c>
      <c r="M777" s="194">
        <v>9379337</v>
      </c>
      <c r="N777" s="194">
        <v>0</v>
      </c>
      <c r="O777" s="194">
        <v>9379337</v>
      </c>
      <c r="P777" s="72">
        <v>100</v>
      </c>
    </row>
    <row r="778" spans="1:16" ht="31.5" x14ac:dyDescent="0.25">
      <c r="A778" s="70" t="s">
        <v>264</v>
      </c>
      <c r="B778" s="71" t="s">
        <v>64</v>
      </c>
      <c r="C778" s="71" t="s">
        <v>26</v>
      </c>
      <c r="D778" s="71" t="s">
        <v>417</v>
      </c>
      <c r="E778" s="71" t="s">
        <v>99</v>
      </c>
      <c r="F778" s="71" t="s">
        <v>188</v>
      </c>
      <c r="G778" s="71" t="s">
        <v>417</v>
      </c>
      <c r="H778" s="71" t="s">
        <v>271</v>
      </c>
      <c r="I778" s="71" t="s">
        <v>265</v>
      </c>
      <c r="J778" s="194">
        <v>9379337</v>
      </c>
      <c r="K778" s="194">
        <v>0</v>
      </c>
      <c r="L778" s="194">
        <v>9379337</v>
      </c>
      <c r="M778" s="194">
        <v>9379337</v>
      </c>
      <c r="N778" s="194">
        <v>0</v>
      </c>
      <c r="O778" s="194">
        <v>9379337</v>
      </c>
      <c r="P778" s="72">
        <v>100</v>
      </c>
    </row>
    <row r="779" spans="1:16" ht="31.5" x14ac:dyDescent="0.25">
      <c r="A779" s="70" t="s">
        <v>272</v>
      </c>
      <c r="B779" s="71" t="s">
        <v>64</v>
      </c>
      <c r="C779" s="71" t="s">
        <v>26</v>
      </c>
      <c r="D779" s="71" t="s">
        <v>417</v>
      </c>
      <c r="E779" s="71" t="s">
        <v>99</v>
      </c>
      <c r="F779" s="71" t="s">
        <v>188</v>
      </c>
      <c r="G779" s="71" t="s">
        <v>417</v>
      </c>
      <c r="H779" s="71" t="s">
        <v>273</v>
      </c>
      <c r="I779" s="71"/>
      <c r="J779" s="194">
        <v>10866764</v>
      </c>
      <c r="K779" s="194">
        <v>0</v>
      </c>
      <c r="L779" s="194">
        <v>10866764</v>
      </c>
      <c r="M779" s="194">
        <v>10866764</v>
      </c>
      <c r="N779" s="194">
        <v>0</v>
      </c>
      <c r="O779" s="194">
        <v>10866764</v>
      </c>
      <c r="P779" s="72">
        <v>100</v>
      </c>
    </row>
    <row r="780" spans="1:16" x14ac:dyDescent="0.25">
      <c r="A780" s="70" t="s">
        <v>263</v>
      </c>
      <c r="B780" s="71" t="s">
        <v>64</v>
      </c>
      <c r="C780" s="71" t="s">
        <v>26</v>
      </c>
      <c r="D780" s="71" t="s">
        <v>417</v>
      </c>
      <c r="E780" s="71" t="s">
        <v>99</v>
      </c>
      <c r="F780" s="71" t="s">
        <v>188</v>
      </c>
      <c r="G780" s="71" t="s">
        <v>417</v>
      </c>
      <c r="H780" s="71" t="s">
        <v>273</v>
      </c>
      <c r="I780" s="71" t="s">
        <v>835</v>
      </c>
      <c r="J780" s="194">
        <v>10866764</v>
      </c>
      <c r="K780" s="194">
        <v>0</v>
      </c>
      <c r="L780" s="194">
        <v>10866764</v>
      </c>
      <c r="M780" s="194">
        <v>10866764</v>
      </c>
      <c r="N780" s="194">
        <v>0</v>
      </c>
      <c r="O780" s="194">
        <v>10866764</v>
      </c>
      <c r="P780" s="72">
        <v>100</v>
      </c>
    </row>
    <row r="781" spans="1:16" ht="31.5" x14ac:dyDescent="0.25">
      <c r="A781" s="70" t="s">
        <v>267</v>
      </c>
      <c r="B781" s="71" t="s">
        <v>64</v>
      </c>
      <c r="C781" s="71" t="s">
        <v>26</v>
      </c>
      <c r="D781" s="71" t="s">
        <v>417</v>
      </c>
      <c r="E781" s="71" t="s">
        <v>99</v>
      </c>
      <c r="F781" s="71" t="s">
        <v>188</v>
      </c>
      <c r="G781" s="71" t="s">
        <v>417</v>
      </c>
      <c r="H781" s="71" t="s">
        <v>273</v>
      </c>
      <c r="I781" s="71" t="s">
        <v>268</v>
      </c>
      <c r="J781" s="194">
        <v>10866764</v>
      </c>
      <c r="K781" s="194">
        <v>0</v>
      </c>
      <c r="L781" s="194">
        <v>10866764</v>
      </c>
      <c r="M781" s="194">
        <v>10866764</v>
      </c>
      <c r="N781" s="194">
        <v>0</v>
      </c>
      <c r="O781" s="194">
        <v>10866764</v>
      </c>
      <c r="P781" s="72">
        <v>100</v>
      </c>
    </row>
    <row r="782" spans="1:16" ht="47.25" x14ac:dyDescent="0.25">
      <c r="A782" s="70" t="s">
        <v>887</v>
      </c>
      <c r="B782" s="71" t="s">
        <v>64</v>
      </c>
      <c r="C782" s="71" t="s">
        <v>26</v>
      </c>
      <c r="D782" s="71" t="s">
        <v>417</v>
      </c>
      <c r="E782" s="71" t="s">
        <v>99</v>
      </c>
      <c r="F782" s="71" t="s">
        <v>188</v>
      </c>
      <c r="G782" s="71" t="s">
        <v>417</v>
      </c>
      <c r="H782" s="71" t="s">
        <v>274</v>
      </c>
      <c r="I782" s="71"/>
      <c r="J782" s="194">
        <v>7470792</v>
      </c>
      <c r="K782" s="194">
        <v>0</v>
      </c>
      <c r="L782" s="194">
        <v>7470792</v>
      </c>
      <c r="M782" s="194">
        <v>7341068.54</v>
      </c>
      <c r="N782" s="194">
        <v>0</v>
      </c>
      <c r="O782" s="194">
        <v>7341068.54</v>
      </c>
      <c r="P782" s="72">
        <v>98.26359159778508</v>
      </c>
    </row>
    <row r="783" spans="1:16" x14ac:dyDescent="0.25">
      <c r="A783" s="70" t="s">
        <v>263</v>
      </c>
      <c r="B783" s="71" t="s">
        <v>64</v>
      </c>
      <c r="C783" s="71" t="s">
        <v>26</v>
      </c>
      <c r="D783" s="71" t="s">
        <v>417</v>
      </c>
      <c r="E783" s="71" t="s">
        <v>99</v>
      </c>
      <c r="F783" s="71" t="s">
        <v>188</v>
      </c>
      <c r="G783" s="71" t="s">
        <v>417</v>
      </c>
      <c r="H783" s="71" t="s">
        <v>274</v>
      </c>
      <c r="I783" s="71" t="s">
        <v>835</v>
      </c>
      <c r="J783" s="194">
        <v>7470792</v>
      </c>
      <c r="K783" s="194">
        <v>0</v>
      </c>
      <c r="L783" s="194">
        <v>7470792</v>
      </c>
      <c r="M783" s="194">
        <v>7341068.54</v>
      </c>
      <c r="N783" s="194">
        <v>0</v>
      </c>
      <c r="O783" s="194">
        <v>7341068.54</v>
      </c>
      <c r="P783" s="72">
        <v>98.26359159778508</v>
      </c>
    </row>
    <row r="784" spans="1:16" ht="31.5" x14ac:dyDescent="0.25">
      <c r="A784" s="70" t="s">
        <v>267</v>
      </c>
      <c r="B784" s="71" t="s">
        <v>64</v>
      </c>
      <c r="C784" s="71" t="s">
        <v>26</v>
      </c>
      <c r="D784" s="71" t="s">
        <v>417</v>
      </c>
      <c r="E784" s="71" t="s">
        <v>99</v>
      </c>
      <c r="F784" s="71" t="s">
        <v>188</v>
      </c>
      <c r="G784" s="71" t="s">
        <v>417</v>
      </c>
      <c r="H784" s="71" t="s">
        <v>274</v>
      </c>
      <c r="I784" s="71" t="s">
        <v>268</v>
      </c>
      <c r="J784" s="194">
        <v>7470792</v>
      </c>
      <c r="K784" s="194">
        <v>0</v>
      </c>
      <c r="L784" s="194">
        <v>7470792</v>
      </c>
      <c r="M784" s="194">
        <v>7341068.54</v>
      </c>
      <c r="N784" s="194">
        <v>0</v>
      </c>
      <c r="O784" s="194">
        <v>7341068.54</v>
      </c>
      <c r="P784" s="72">
        <v>98.26359159778508</v>
      </c>
    </row>
    <row r="785" spans="1:16" ht="47.25" x14ac:dyDescent="0.25">
      <c r="A785" s="70" t="s">
        <v>924</v>
      </c>
      <c r="B785" s="71" t="s">
        <v>64</v>
      </c>
      <c r="C785" s="71" t="s">
        <v>26</v>
      </c>
      <c r="D785" s="71" t="s">
        <v>417</v>
      </c>
      <c r="E785" s="71" t="s">
        <v>111</v>
      </c>
      <c r="F785" s="71"/>
      <c r="G785" s="71"/>
      <c r="H785" s="71"/>
      <c r="I785" s="71"/>
      <c r="J785" s="194">
        <v>2446589.4300000002</v>
      </c>
      <c r="K785" s="194">
        <v>20421.63</v>
      </c>
      <c r="L785" s="194">
        <v>2426167.7999999998</v>
      </c>
      <c r="M785" s="194">
        <v>2442796.5099999998</v>
      </c>
      <c r="N785" s="194">
        <v>20383.7</v>
      </c>
      <c r="O785" s="194">
        <v>2422412.81</v>
      </c>
      <c r="P785" s="72">
        <v>99.84497112782833</v>
      </c>
    </row>
    <row r="786" spans="1:16" ht="31.5" x14ac:dyDescent="0.25">
      <c r="A786" s="70" t="s">
        <v>876</v>
      </c>
      <c r="B786" s="71" t="s">
        <v>64</v>
      </c>
      <c r="C786" s="71" t="s">
        <v>26</v>
      </c>
      <c r="D786" s="71" t="s">
        <v>417</v>
      </c>
      <c r="E786" s="71" t="s">
        <v>111</v>
      </c>
      <c r="F786" s="71" t="s">
        <v>260</v>
      </c>
      <c r="G786" s="71"/>
      <c r="H786" s="71"/>
      <c r="I786" s="71"/>
      <c r="J786" s="194">
        <v>2446589.4300000002</v>
      </c>
      <c r="K786" s="194">
        <v>20421.63</v>
      </c>
      <c r="L786" s="194">
        <v>2426167.7999999998</v>
      </c>
      <c r="M786" s="194">
        <v>2442796.5099999998</v>
      </c>
      <c r="N786" s="194">
        <v>20383.7</v>
      </c>
      <c r="O786" s="194">
        <v>2422412.81</v>
      </c>
      <c r="P786" s="72">
        <v>99.84497112782833</v>
      </c>
    </row>
    <row r="787" spans="1:16" ht="47.25" x14ac:dyDescent="0.25">
      <c r="A787" s="70" t="s">
        <v>877</v>
      </c>
      <c r="B787" s="71" t="s">
        <v>64</v>
      </c>
      <c r="C787" s="71" t="s">
        <v>26</v>
      </c>
      <c r="D787" s="71" t="s">
        <v>417</v>
      </c>
      <c r="E787" s="71" t="s">
        <v>111</v>
      </c>
      <c r="F787" s="71" t="s">
        <v>260</v>
      </c>
      <c r="G787" s="71" t="s">
        <v>332</v>
      </c>
      <c r="H787" s="71"/>
      <c r="I787" s="71"/>
      <c r="J787" s="194">
        <v>1760774.19</v>
      </c>
      <c r="K787" s="194">
        <v>13563.47</v>
      </c>
      <c r="L787" s="194">
        <v>1747210.72</v>
      </c>
      <c r="M787" s="194">
        <v>1756981.27</v>
      </c>
      <c r="N787" s="194">
        <v>13525.54</v>
      </c>
      <c r="O787" s="194">
        <v>1743455.73</v>
      </c>
      <c r="P787" s="72">
        <v>99.78458793742314</v>
      </c>
    </row>
    <row r="788" spans="1:16" ht="63" x14ac:dyDescent="0.25">
      <c r="A788" s="70" t="s">
        <v>356</v>
      </c>
      <c r="B788" s="71" t="s">
        <v>64</v>
      </c>
      <c r="C788" s="71" t="s">
        <v>26</v>
      </c>
      <c r="D788" s="71" t="s">
        <v>417</v>
      </c>
      <c r="E788" s="71" t="s">
        <v>111</v>
      </c>
      <c r="F788" s="71" t="s">
        <v>260</v>
      </c>
      <c r="G788" s="71" t="s">
        <v>332</v>
      </c>
      <c r="H788" s="71" t="s">
        <v>357</v>
      </c>
      <c r="I788" s="71"/>
      <c r="J788" s="194">
        <v>404426</v>
      </c>
      <c r="K788" s="194">
        <v>0</v>
      </c>
      <c r="L788" s="194">
        <v>404426</v>
      </c>
      <c r="M788" s="194">
        <v>404426</v>
      </c>
      <c r="N788" s="194">
        <v>0</v>
      </c>
      <c r="O788" s="194">
        <v>404426</v>
      </c>
      <c r="P788" s="72">
        <v>100</v>
      </c>
    </row>
    <row r="789" spans="1:16" x14ac:dyDescent="0.25">
      <c r="A789" s="70" t="s">
        <v>263</v>
      </c>
      <c r="B789" s="71" t="s">
        <v>64</v>
      </c>
      <c r="C789" s="71" t="s">
        <v>26</v>
      </c>
      <c r="D789" s="71" t="s">
        <v>417</v>
      </c>
      <c r="E789" s="71" t="s">
        <v>111</v>
      </c>
      <c r="F789" s="71" t="s">
        <v>260</v>
      </c>
      <c r="G789" s="71" t="s">
        <v>332</v>
      </c>
      <c r="H789" s="71" t="s">
        <v>357</v>
      </c>
      <c r="I789" s="71" t="s">
        <v>835</v>
      </c>
      <c r="J789" s="194">
        <v>404426</v>
      </c>
      <c r="K789" s="194">
        <v>0</v>
      </c>
      <c r="L789" s="194">
        <v>404426</v>
      </c>
      <c r="M789" s="194">
        <v>404426</v>
      </c>
      <c r="N789" s="194">
        <v>0</v>
      </c>
      <c r="O789" s="194">
        <v>404426</v>
      </c>
      <c r="P789" s="72">
        <v>100</v>
      </c>
    </row>
    <row r="790" spans="1:16" ht="31.5" x14ac:dyDescent="0.25">
      <c r="A790" s="70" t="s">
        <v>264</v>
      </c>
      <c r="B790" s="71" t="s">
        <v>64</v>
      </c>
      <c r="C790" s="71" t="s">
        <v>26</v>
      </c>
      <c r="D790" s="71" t="s">
        <v>417</v>
      </c>
      <c r="E790" s="71" t="s">
        <v>111</v>
      </c>
      <c r="F790" s="71" t="s">
        <v>260</v>
      </c>
      <c r="G790" s="71" t="s">
        <v>332</v>
      </c>
      <c r="H790" s="71" t="s">
        <v>357</v>
      </c>
      <c r="I790" s="71" t="s">
        <v>265</v>
      </c>
      <c r="J790" s="194">
        <v>404426</v>
      </c>
      <c r="K790" s="194">
        <v>0</v>
      </c>
      <c r="L790" s="194">
        <v>404426</v>
      </c>
      <c r="M790" s="194">
        <v>404426</v>
      </c>
      <c r="N790" s="194">
        <v>0</v>
      </c>
      <c r="O790" s="194">
        <v>404426</v>
      </c>
      <c r="P790" s="72">
        <v>100</v>
      </c>
    </row>
    <row r="791" spans="1:16" ht="47.25" x14ac:dyDescent="0.25">
      <c r="A791" s="70" t="s">
        <v>945</v>
      </c>
      <c r="B791" s="71" t="s">
        <v>64</v>
      </c>
      <c r="C791" s="71" t="s">
        <v>26</v>
      </c>
      <c r="D791" s="71" t="s">
        <v>417</v>
      </c>
      <c r="E791" s="71" t="s">
        <v>111</v>
      </c>
      <c r="F791" s="71" t="s">
        <v>260</v>
      </c>
      <c r="G791" s="71" t="s">
        <v>332</v>
      </c>
      <c r="H791" s="71" t="s">
        <v>888</v>
      </c>
      <c r="I791" s="71"/>
      <c r="J791" s="194">
        <v>1342784.72</v>
      </c>
      <c r="K791" s="194">
        <v>0</v>
      </c>
      <c r="L791" s="194">
        <v>1342784.72</v>
      </c>
      <c r="M791" s="194">
        <v>1339029.73</v>
      </c>
      <c r="N791" s="194">
        <v>0</v>
      </c>
      <c r="O791" s="194">
        <v>1339029.73</v>
      </c>
      <c r="P791" s="72">
        <v>99.720358003478026</v>
      </c>
    </row>
    <row r="792" spans="1:16" ht="31.5" x14ac:dyDescent="0.25">
      <c r="A792" s="70" t="s">
        <v>279</v>
      </c>
      <c r="B792" s="71" t="s">
        <v>64</v>
      </c>
      <c r="C792" s="71" t="s">
        <v>26</v>
      </c>
      <c r="D792" s="71" t="s">
        <v>417</v>
      </c>
      <c r="E792" s="71" t="s">
        <v>111</v>
      </c>
      <c r="F792" s="71" t="s">
        <v>260</v>
      </c>
      <c r="G792" s="71" t="s">
        <v>332</v>
      </c>
      <c r="H792" s="71" t="s">
        <v>888</v>
      </c>
      <c r="I792" s="71" t="s">
        <v>829</v>
      </c>
      <c r="J792" s="194">
        <v>1342784.72</v>
      </c>
      <c r="K792" s="194">
        <v>0</v>
      </c>
      <c r="L792" s="194">
        <v>1342784.72</v>
      </c>
      <c r="M792" s="194">
        <v>1339029.73</v>
      </c>
      <c r="N792" s="194">
        <v>0</v>
      </c>
      <c r="O792" s="194">
        <v>1339029.73</v>
      </c>
      <c r="P792" s="72">
        <v>99.720358003478026</v>
      </c>
    </row>
    <row r="793" spans="1:16" x14ac:dyDescent="0.25">
      <c r="A793" s="70" t="s">
        <v>282</v>
      </c>
      <c r="B793" s="71" t="s">
        <v>64</v>
      </c>
      <c r="C793" s="71" t="s">
        <v>26</v>
      </c>
      <c r="D793" s="71" t="s">
        <v>417</v>
      </c>
      <c r="E793" s="71" t="s">
        <v>111</v>
      </c>
      <c r="F793" s="71" t="s">
        <v>260</v>
      </c>
      <c r="G793" s="71" t="s">
        <v>332</v>
      </c>
      <c r="H793" s="71" t="s">
        <v>888</v>
      </c>
      <c r="I793" s="71" t="s">
        <v>283</v>
      </c>
      <c r="J793" s="194">
        <v>1342784.72</v>
      </c>
      <c r="K793" s="194">
        <v>0</v>
      </c>
      <c r="L793" s="194">
        <v>1342784.72</v>
      </c>
      <c r="M793" s="194">
        <v>1339029.73</v>
      </c>
      <c r="N793" s="194">
        <v>0</v>
      </c>
      <c r="O793" s="194">
        <v>1339029.73</v>
      </c>
      <c r="P793" s="72">
        <v>99.720358003478026</v>
      </c>
    </row>
    <row r="794" spans="1:16" ht="47.25" x14ac:dyDescent="0.25">
      <c r="A794" s="70" t="s">
        <v>945</v>
      </c>
      <c r="B794" s="71" t="s">
        <v>64</v>
      </c>
      <c r="C794" s="71" t="s">
        <v>26</v>
      </c>
      <c r="D794" s="71" t="s">
        <v>417</v>
      </c>
      <c r="E794" s="71" t="s">
        <v>111</v>
      </c>
      <c r="F794" s="71" t="s">
        <v>260</v>
      </c>
      <c r="G794" s="71" t="s">
        <v>332</v>
      </c>
      <c r="H794" s="71" t="s">
        <v>817</v>
      </c>
      <c r="I794" s="71"/>
      <c r="J794" s="194">
        <v>13563.47</v>
      </c>
      <c r="K794" s="194">
        <v>13563.47</v>
      </c>
      <c r="L794" s="194">
        <v>0</v>
      </c>
      <c r="M794" s="194">
        <v>13525.54</v>
      </c>
      <c r="N794" s="194">
        <v>13525.54</v>
      </c>
      <c r="O794" s="194">
        <v>0</v>
      </c>
      <c r="P794" s="72">
        <v>99.720351797880653</v>
      </c>
    </row>
    <row r="795" spans="1:16" ht="31.5" x14ac:dyDescent="0.25">
      <c r="A795" s="70" t="s">
        <v>279</v>
      </c>
      <c r="B795" s="71" t="s">
        <v>64</v>
      </c>
      <c r="C795" s="71" t="s">
        <v>26</v>
      </c>
      <c r="D795" s="71" t="s">
        <v>417</v>
      </c>
      <c r="E795" s="71" t="s">
        <v>111</v>
      </c>
      <c r="F795" s="71" t="s">
        <v>260</v>
      </c>
      <c r="G795" s="71" t="s">
        <v>332</v>
      </c>
      <c r="H795" s="71" t="s">
        <v>817</v>
      </c>
      <c r="I795" s="71" t="s">
        <v>829</v>
      </c>
      <c r="J795" s="194">
        <v>13563.47</v>
      </c>
      <c r="K795" s="194">
        <v>13563.47</v>
      </c>
      <c r="L795" s="194">
        <v>0</v>
      </c>
      <c r="M795" s="194">
        <v>13525.54</v>
      </c>
      <c r="N795" s="194">
        <v>13525.54</v>
      </c>
      <c r="O795" s="194">
        <v>0</v>
      </c>
      <c r="P795" s="72">
        <v>99.720351797880653</v>
      </c>
    </row>
    <row r="796" spans="1:16" x14ac:dyDescent="0.25">
      <c r="A796" s="70" t="s">
        <v>282</v>
      </c>
      <c r="B796" s="71" t="s">
        <v>64</v>
      </c>
      <c r="C796" s="71" t="s">
        <v>26</v>
      </c>
      <c r="D796" s="71" t="s">
        <v>417</v>
      </c>
      <c r="E796" s="71" t="s">
        <v>111</v>
      </c>
      <c r="F796" s="71" t="s">
        <v>260</v>
      </c>
      <c r="G796" s="71" t="s">
        <v>332</v>
      </c>
      <c r="H796" s="71" t="s">
        <v>817</v>
      </c>
      <c r="I796" s="71" t="s">
        <v>283</v>
      </c>
      <c r="J796" s="194">
        <v>13563.47</v>
      </c>
      <c r="K796" s="194">
        <v>13563.47</v>
      </c>
      <c r="L796" s="194">
        <v>0</v>
      </c>
      <c r="M796" s="194">
        <v>13525.54</v>
      </c>
      <c r="N796" s="194">
        <v>13525.54</v>
      </c>
      <c r="O796" s="194">
        <v>0</v>
      </c>
      <c r="P796" s="72">
        <v>99.720351797880653</v>
      </c>
    </row>
    <row r="797" spans="1:16" ht="47.25" x14ac:dyDescent="0.25">
      <c r="A797" s="70" t="s">
        <v>338</v>
      </c>
      <c r="B797" s="71" t="s">
        <v>64</v>
      </c>
      <c r="C797" s="71" t="s">
        <v>26</v>
      </c>
      <c r="D797" s="71" t="s">
        <v>417</v>
      </c>
      <c r="E797" s="71" t="s">
        <v>111</v>
      </c>
      <c r="F797" s="71" t="s">
        <v>260</v>
      </c>
      <c r="G797" s="71" t="s">
        <v>284</v>
      </c>
      <c r="H797" s="71"/>
      <c r="I797" s="71"/>
      <c r="J797" s="194">
        <v>685815.24</v>
      </c>
      <c r="K797" s="194">
        <v>6858.16</v>
      </c>
      <c r="L797" s="194">
        <v>678957.08</v>
      </c>
      <c r="M797" s="194">
        <v>685815.24</v>
      </c>
      <c r="N797" s="194">
        <v>6858.16</v>
      </c>
      <c r="O797" s="194">
        <v>678957.08</v>
      </c>
      <c r="P797" s="72">
        <v>100</v>
      </c>
    </row>
    <row r="798" spans="1:16" ht="47.25" x14ac:dyDescent="0.25">
      <c r="A798" s="70" t="s">
        <v>945</v>
      </c>
      <c r="B798" s="71" t="s">
        <v>64</v>
      </c>
      <c r="C798" s="71" t="s">
        <v>26</v>
      </c>
      <c r="D798" s="71" t="s">
        <v>417</v>
      </c>
      <c r="E798" s="71" t="s">
        <v>111</v>
      </c>
      <c r="F798" s="71" t="s">
        <v>260</v>
      </c>
      <c r="G798" s="71" t="s">
        <v>284</v>
      </c>
      <c r="H798" s="71" t="s">
        <v>888</v>
      </c>
      <c r="I798" s="71"/>
      <c r="J798" s="194">
        <v>678957.08</v>
      </c>
      <c r="K798" s="194">
        <v>0</v>
      </c>
      <c r="L798" s="194">
        <v>678957.08</v>
      </c>
      <c r="M798" s="194">
        <v>678957.08</v>
      </c>
      <c r="N798" s="194">
        <v>0</v>
      </c>
      <c r="O798" s="194">
        <v>678957.08</v>
      </c>
      <c r="P798" s="72">
        <v>100</v>
      </c>
    </row>
    <row r="799" spans="1:16" ht="31.5" x14ac:dyDescent="0.25">
      <c r="A799" s="70" t="s">
        <v>279</v>
      </c>
      <c r="B799" s="71" t="s">
        <v>64</v>
      </c>
      <c r="C799" s="71" t="s">
        <v>26</v>
      </c>
      <c r="D799" s="71" t="s">
        <v>417</v>
      </c>
      <c r="E799" s="71" t="s">
        <v>111</v>
      </c>
      <c r="F799" s="71" t="s">
        <v>260</v>
      </c>
      <c r="G799" s="71" t="s">
        <v>284</v>
      </c>
      <c r="H799" s="71" t="s">
        <v>888</v>
      </c>
      <c r="I799" s="71" t="s">
        <v>829</v>
      </c>
      <c r="J799" s="194">
        <v>678957.08</v>
      </c>
      <c r="K799" s="194">
        <v>0</v>
      </c>
      <c r="L799" s="194">
        <v>678957.08</v>
      </c>
      <c r="M799" s="194">
        <v>678957.08</v>
      </c>
      <c r="N799" s="194">
        <v>0</v>
      </c>
      <c r="O799" s="194">
        <v>678957.08</v>
      </c>
      <c r="P799" s="72">
        <v>100</v>
      </c>
    </row>
    <row r="800" spans="1:16" x14ac:dyDescent="0.25">
      <c r="A800" s="70" t="s">
        <v>282</v>
      </c>
      <c r="B800" s="71" t="s">
        <v>64</v>
      </c>
      <c r="C800" s="71" t="s">
        <v>26</v>
      </c>
      <c r="D800" s="71" t="s">
        <v>417</v>
      </c>
      <c r="E800" s="71" t="s">
        <v>111</v>
      </c>
      <c r="F800" s="71" t="s">
        <v>260</v>
      </c>
      <c r="G800" s="71" t="s">
        <v>284</v>
      </c>
      <c r="H800" s="71" t="s">
        <v>888</v>
      </c>
      <c r="I800" s="71" t="s">
        <v>283</v>
      </c>
      <c r="J800" s="194">
        <v>678957.08</v>
      </c>
      <c r="K800" s="194">
        <v>0</v>
      </c>
      <c r="L800" s="194">
        <v>678957.08</v>
      </c>
      <c r="M800" s="194">
        <v>678957.08</v>
      </c>
      <c r="N800" s="194">
        <v>0</v>
      </c>
      <c r="O800" s="194">
        <v>678957.08</v>
      </c>
      <c r="P800" s="72">
        <v>100</v>
      </c>
    </row>
    <row r="801" spans="1:16" ht="47.25" x14ac:dyDescent="0.25">
      <c r="A801" s="70" t="s">
        <v>945</v>
      </c>
      <c r="B801" s="71" t="s">
        <v>64</v>
      </c>
      <c r="C801" s="71" t="s">
        <v>26</v>
      </c>
      <c r="D801" s="71" t="s">
        <v>417</v>
      </c>
      <c r="E801" s="71" t="s">
        <v>111</v>
      </c>
      <c r="F801" s="71" t="s">
        <v>260</v>
      </c>
      <c r="G801" s="71" t="s">
        <v>284</v>
      </c>
      <c r="H801" s="71" t="s">
        <v>817</v>
      </c>
      <c r="I801" s="71"/>
      <c r="J801" s="194">
        <v>6858.16</v>
      </c>
      <c r="K801" s="194">
        <v>6858.16</v>
      </c>
      <c r="L801" s="194">
        <v>0</v>
      </c>
      <c r="M801" s="194">
        <v>6858.16</v>
      </c>
      <c r="N801" s="194">
        <v>6858.16</v>
      </c>
      <c r="O801" s="194">
        <v>0</v>
      </c>
      <c r="P801" s="72">
        <v>100</v>
      </c>
    </row>
    <row r="802" spans="1:16" ht="31.5" x14ac:dyDescent="0.25">
      <c r="A802" s="70" t="s">
        <v>279</v>
      </c>
      <c r="B802" s="71" t="s">
        <v>64</v>
      </c>
      <c r="C802" s="71" t="s">
        <v>26</v>
      </c>
      <c r="D802" s="71" t="s">
        <v>417</v>
      </c>
      <c r="E802" s="71" t="s">
        <v>111</v>
      </c>
      <c r="F802" s="71" t="s">
        <v>260</v>
      </c>
      <c r="G802" s="71" t="s">
        <v>284</v>
      </c>
      <c r="H802" s="71" t="s">
        <v>817</v>
      </c>
      <c r="I802" s="71" t="s">
        <v>829</v>
      </c>
      <c r="J802" s="194">
        <v>6858.16</v>
      </c>
      <c r="K802" s="194">
        <v>6858.16</v>
      </c>
      <c r="L802" s="194">
        <v>0</v>
      </c>
      <c r="M802" s="194">
        <v>6858.16</v>
      </c>
      <c r="N802" s="194">
        <v>6858.16</v>
      </c>
      <c r="O802" s="194">
        <v>0</v>
      </c>
      <c r="P802" s="72">
        <v>100</v>
      </c>
    </row>
    <row r="803" spans="1:16" x14ac:dyDescent="0.25">
      <c r="A803" s="70" t="s">
        <v>282</v>
      </c>
      <c r="B803" s="71" t="s">
        <v>64</v>
      </c>
      <c r="C803" s="71" t="s">
        <v>26</v>
      </c>
      <c r="D803" s="71" t="s">
        <v>417</v>
      </c>
      <c r="E803" s="71" t="s">
        <v>111</v>
      </c>
      <c r="F803" s="71" t="s">
        <v>260</v>
      </c>
      <c r="G803" s="71" t="s">
        <v>284</v>
      </c>
      <c r="H803" s="71" t="s">
        <v>817</v>
      </c>
      <c r="I803" s="71" t="s">
        <v>283</v>
      </c>
      <c r="J803" s="194">
        <v>6858.16</v>
      </c>
      <c r="K803" s="194">
        <v>6858.16</v>
      </c>
      <c r="L803" s="194">
        <v>0</v>
      </c>
      <c r="M803" s="194">
        <v>6858.16</v>
      </c>
      <c r="N803" s="194">
        <v>6858.16</v>
      </c>
      <c r="O803" s="194">
        <v>0</v>
      </c>
      <c r="P803" s="72">
        <v>100</v>
      </c>
    </row>
    <row r="804" spans="1:16" x14ac:dyDescent="0.25">
      <c r="A804" s="70" t="s">
        <v>219</v>
      </c>
      <c r="B804" s="71" t="s">
        <v>64</v>
      </c>
      <c r="C804" s="71" t="s">
        <v>26</v>
      </c>
      <c r="D804" s="71" t="s">
        <v>909</v>
      </c>
      <c r="E804" s="71"/>
      <c r="F804" s="71"/>
      <c r="G804" s="71"/>
      <c r="H804" s="71"/>
      <c r="I804" s="71"/>
      <c r="J804" s="194">
        <v>3968656</v>
      </c>
      <c r="K804" s="194">
        <v>0</v>
      </c>
      <c r="L804" s="194">
        <v>3968656</v>
      </c>
      <c r="M804" s="194">
        <v>3968656</v>
      </c>
      <c r="N804" s="194">
        <v>0</v>
      </c>
      <c r="O804" s="194">
        <v>3968656</v>
      </c>
      <c r="P804" s="72">
        <v>100</v>
      </c>
    </row>
    <row r="805" spans="1:16" ht="47.25" x14ac:dyDescent="0.25">
      <c r="A805" s="70" t="s">
        <v>921</v>
      </c>
      <c r="B805" s="71" t="s">
        <v>64</v>
      </c>
      <c r="C805" s="71" t="s">
        <v>26</v>
      </c>
      <c r="D805" s="71" t="s">
        <v>909</v>
      </c>
      <c r="E805" s="71" t="s">
        <v>99</v>
      </c>
      <c r="F805" s="71"/>
      <c r="G805" s="71"/>
      <c r="H805" s="71"/>
      <c r="I805" s="71"/>
      <c r="J805" s="194">
        <v>3968656</v>
      </c>
      <c r="K805" s="194">
        <v>0</v>
      </c>
      <c r="L805" s="194">
        <v>3968656</v>
      </c>
      <c r="M805" s="194">
        <v>3968656</v>
      </c>
      <c r="N805" s="194">
        <v>0</v>
      </c>
      <c r="O805" s="194">
        <v>3968656</v>
      </c>
      <c r="P805" s="72">
        <v>100</v>
      </c>
    </row>
    <row r="806" spans="1:16" ht="31.5" x14ac:dyDescent="0.25">
      <c r="A806" s="70" t="s">
        <v>222</v>
      </c>
      <c r="B806" s="71" t="s">
        <v>64</v>
      </c>
      <c r="C806" s="71" t="s">
        <v>26</v>
      </c>
      <c r="D806" s="71" t="s">
        <v>909</v>
      </c>
      <c r="E806" s="71" t="s">
        <v>99</v>
      </c>
      <c r="F806" s="71" t="s">
        <v>188</v>
      </c>
      <c r="G806" s="71"/>
      <c r="H806" s="71"/>
      <c r="I806" s="71"/>
      <c r="J806" s="194">
        <v>3968656</v>
      </c>
      <c r="K806" s="194">
        <v>0</v>
      </c>
      <c r="L806" s="194">
        <v>3968656</v>
      </c>
      <c r="M806" s="194">
        <v>3968656</v>
      </c>
      <c r="N806" s="194">
        <v>0</v>
      </c>
      <c r="O806" s="194">
        <v>3968656</v>
      </c>
      <c r="P806" s="72">
        <v>100</v>
      </c>
    </row>
    <row r="807" spans="1:16" ht="31.5" x14ac:dyDescent="0.25">
      <c r="A807" s="70" t="s">
        <v>416</v>
      </c>
      <c r="B807" s="71" t="s">
        <v>64</v>
      </c>
      <c r="C807" s="71" t="s">
        <v>26</v>
      </c>
      <c r="D807" s="71" t="s">
        <v>909</v>
      </c>
      <c r="E807" s="71" t="s">
        <v>99</v>
      </c>
      <c r="F807" s="71" t="s">
        <v>188</v>
      </c>
      <c r="G807" s="71" t="s">
        <v>417</v>
      </c>
      <c r="H807" s="71"/>
      <c r="I807" s="71"/>
      <c r="J807" s="194">
        <v>3968656</v>
      </c>
      <c r="K807" s="194">
        <v>0</v>
      </c>
      <c r="L807" s="194">
        <v>3968656</v>
      </c>
      <c r="M807" s="194">
        <v>3968656</v>
      </c>
      <c r="N807" s="194">
        <v>0</v>
      </c>
      <c r="O807" s="194">
        <v>3968656</v>
      </c>
      <c r="P807" s="72">
        <v>100</v>
      </c>
    </row>
    <row r="808" spans="1:16" ht="47.25" x14ac:dyDescent="0.25">
      <c r="A808" s="70" t="s">
        <v>275</v>
      </c>
      <c r="B808" s="71" t="s">
        <v>64</v>
      </c>
      <c r="C808" s="71" t="s">
        <v>26</v>
      </c>
      <c r="D808" s="71" t="s">
        <v>909</v>
      </c>
      <c r="E808" s="71" t="s">
        <v>99</v>
      </c>
      <c r="F808" s="71" t="s">
        <v>188</v>
      </c>
      <c r="G808" s="71" t="s">
        <v>417</v>
      </c>
      <c r="H808" s="71" t="s">
        <v>276</v>
      </c>
      <c r="I808" s="71"/>
      <c r="J808" s="194">
        <v>3968656</v>
      </c>
      <c r="K808" s="194">
        <v>0</v>
      </c>
      <c r="L808" s="194">
        <v>3968656</v>
      </c>
      <c r="M808" s="194">
        <v>3968656</v>
      </c>
      <c r="N808" s="194">
        <v>0</v>
      </c>
      <c r="O808" s="194">
        <v>3968656</v>
      </c>
      <c r="P808" s="72">
        <v>100</v>
      </c>
    </row>
    <row r="809" spans="1:16" ht="78.75" x14ac:dyDescent="0.25">
      <c r="A809" s="70" t="s">
        <v>226</v>
      </c>
      <c r="B809" s="71" t="s">
        <v>64</v>
      </c>
      <c r="C809" s="71" t="s">
        <v>26</v>
      </c>
      <c r="D809" s="71" t="s">
        <v>909</v>
      </c>
      <c r="E809" s="71" t="s">
        <v>99</v>
      </c>
      <c r="F809" s="71" t="s">
        <v>188</v>
      </c>
      <c r="G809" s="71" t="s">
        <v>417</v>
      </c>
      <c r="H809" s="71" t="s">
        <v>276</v>
      </c>
      <c r="I809" s="71" t="s">
        <v>134</v>
      </c>
      <c r="J809" s="194">
        <v>3875006</v>
      </c>
      <c r="K809" s="194">
        <v>0</v>
      </c>
      <c r="L809" s="194">
        <v>3875006</v>
      </c>
      <c r="M809" s="194">
        <v>3875006</v>
      </c>
      <c r="N809" s="194">
        <v>0</v>
      </c>
      <c r="O809" s="194">
        <v>3875006</v>
      </c>
      <c r="P809" s="72">
        <v>100</v>
      </c>
    </row>
    <row r="810" spans="1:16" ht="31.5" x14ac:dyDescent="0.25">
      <c r="A810" s="70" t="s">
        <v>227</v>
      </c>
      <c r="B810" s="71" t="s">
        <v>64</v>
      </c>
      <c r="C810" s="71" t="s">
        <v>26</v>
      </c>
      <c r="D810" s="71" t="s">
        <v>909</v>
      </c>
      <c r="E810" s="71" t="s">
        <v>99</v>
      </c>
      <c r="F810" s="71" t="s">
        <v>188</v>
      </c>
      <c r="G810" s="71" t="s">
        <v>417</v>
      </c>
      <c r="H810" s="71" t="s">
        <v>276</v>
      </c>
      <c r="I810" s="71" t="s">
        <v>23</v>
      </c>
      <c r="J810" s="194">
        <v>3875006</v>
      </c>
      <c r="K810" s="194">
        <v>0</v>
      </c>
      <c r="L810" s="194">
        <v>3875006</v>
      </c>
      <c r="M810" s="194">
        <v>3875006</v>
      </c>
      <c r="N810" s="194">
        <v>0</v>
      </c>
      <c r="O810" s="194">
        <v>3875006</v>
      </c>
      <c r="P810" s="72">
        <v>100</v>
      </c>
    </row>
    <row r="811" spans="1:16" ht="31.5" x14ac:dyDescent="0.25">
      <c r="A811" s="70" t="s">
        <v>228</v>
      </c>
      <c r="B811" s="71" t="s">
        <v>64</v>
      </c>
      <c r="C811" s="71" t="s">
        <v>26</v>
      </c>
      <c r="D811" s="71" t="s">
        <v>909</v>
      </c>
      <c r="E811" s="71" t="s">
        <v>99</v>
      </c>
      <c r="F811" s="71" t="s">
        <v>188</v>
      </c>
      <c r="G811" s="71" t="s">
        <v>417</v>
      </c>
      <c r="H811" s="71" t="s">
        <v>276</v>
      </c>
      <c r="I811" s="71" t="s">
        <v>768</v>
      </c>
      <c r="J811" s="194">
        <v>93650</v>
      </c>
      <c r="K811" s="194">
        <v>0</v>
      </c>
      <c r="L811" s="194">
        <v>93650</v>
      </c>
      <c r="M811" s="194">
        <v>93650</v>
      </c>
      <c r="N811" s="194">
        <v>0</v>
      </c>
      <c r="O811" s="194">
        <v>93650</v>
      </c>
      <c r="P811" s="72">
        <v>100</v>
      </c>
    </row>
    <row r="812" spans="1:16" ht="31.5" x14ac:dyDescent="0.25">
      <c r="A812" s="70" t="s">
        <v>229</v>
      </c>
      <c r="B812" s="71" t="s">
        <v>64</v>
      </c>
      <c r="C812" s="71" t="s">
        <v>26</v>
      </c>
      <c r="D812" s="71" t="s">
        <v>909</v>
      </c>
      <c r="E812" s="71" t="s">
        <v>99</v>
      </c>
      <c r="F812" s="71" t="s">
        <v>188</v>
      </c>
      <c r="G812" s="71" t="s">
        <v>417</v>
      </c>
      <c r="H812" s="71" t="s">
        <v>276</v>
      </c>
      <c r="I812" s="71" t="s">
        <v>230</v>
      </c>
      <c r="J812" s="194">
        <v>93650</v>
      </c>
      <c r="K812" s="194">
        <v>0</v>
      </c>
      <c r="L812" s="194">
        <v>93650</v>
      </c>
      <c r="M812" s="194">
        <v>93650</v>
      </c>
      <c r="N812" s="194">
        <v>0</v>
      </c>
      <c r="O812" s="194">
        <v>93650</v>
      </c>
      <c r="P812" s="72">
        <v>100</v>
      </c>
    </row>
    <row r="813" spans="1:16" ht="31.5" x14ac:dyDescent="0.25">
      <c r="A813" s="77" t="s">
        <v>63</v>
      </c>
      <c r="B813" s="78" t="s">
        <v>49</v>
      </c>
      <c r="C813" s="78"/>
      <c r="D813" s="78"/>
      <c r="E813" s="78"/>
      <c r="F813" s="78"/>
      <c r="G813" s="78"/>
      <c r="H813" s="78"/>
      <c r="I813" s="78"/>
      <c r="J813" s="195">
        <v>85165476.879999995</v>
      </c>
      <c r="K813" s="194">
        <v>32917444.629999999</v>
      </c>
      <c r="L813" s="194">
        <v>52248032.25</v>
      </c>
      <c r="M813" s="194">
        <v>84865476.879999995</v>
      </c>
      <c r="N813" s="194">
        <v>32617444.629999999</v>
      </c>
      <c r="O813" s="194">
        <v>52248032.25</v>
      </c>
      <c r="P813" s="72">
        <v>99.647744589720659</v>
      </c>
    </row>
    <row r="814" spans="1:16" x14ac:dyDescent="0.25">
      <c r="A814" s="70" t="s">
        <v>824</v>
      </c>
      <c r="B814" s="71" t="s">
        <v>49</v>
      </c>
      <c r="C814" s="71" t="s">
        <v>99</v>
      </c>
      <c r="D814" s="71"/>
      <c r="E814" s="71"/>
      <c r="F814" s="71"/>
      <c r="G814" s="71"/>
      <c r="H814" s="71"/>
      <c r="I814" s="71"/>
      <c r="J814" s="194">
        <v>12355405.539999999</v>
      </c>
      <c r="K814" s="194">
        <v>11743193.289999999</v>
      </c>
      <c r="L814" s="194">
        <v>612212.25</v>
      </c>
      <c r="M814" s="194">
        <v>12055405.539999999</v>
      </c>
      <c r="N814" s="194">
        <v>11443193.289999999</v>
      </c>
      <c r="O814" s="194">
        <v>612212.25</v>
      </c>
      <c r="P814" s="72">
        <v>97.571912965310887</v>
      </c>
    </row>
    <row r="815" spans="1:16" ht="47.25" x14ac:dyDescent="0.25">
      <c r="A815" s="70" t="s">
        <v>200</v>
      </c>
      <c r="B815" s="71" t="s">
        <v>49</v>
      </c>
      <c r="C815" s="71" t="s">
        <v>99</v>
      </c>
      <c r="D815" s="71" t="s">
        <v>909</v>
      </c>
      <c r="E815" s="71"/>
      <c r="F815" s="71"/>
      <c r="G815" s="71"/>
      <c r="H815" s="71"/>
      <c r="I815" s="71"/>
      <c r="J815" s="194">
        <v>11808405.539999999</v>
      </c>
      <c r="K815" s="194">
        <v>11196193.289999999</v>
      </c>
      <c r="L815" s="194">
        <v>612212.25</v>
      </c>
      <c r="M815" s="194">
        <v>11808405.539999999</v>
      </c>
      <c r="N815" s="194">
        <v>11196193.289999999</v>
      </c>
      <c r="O815" s="194">
        <v>612212.25</v>
      </c>
      <c r="P815" s="72">
        <v>100</v>
      </c>
    </row>
    <row r="816" spans="1:16" ht="47.25" x14ac:dyDescent="0.25">
      <c r="A816" s="70" t="s">
        <v>921</v>
      </c>
      <c r="B816" s="71" t="s">
        <v>49</v>
      </c>
      <c r="C816" s="71" t="s">
        <v>99</v>
      </c>
      <c r="D816" s="71" t="s">
        <v>909</v>
      </c>
      <c r="E816" s="71" t="s">
        <v>99</v>
      </c>
      <c r="F816" s="71"/>
      <c r="G816" s="71"/>
      <c r="H816" s="71"/>
      <c r="I816" s="71"/>
      <c r="J816" s="194">
        <v>11808405.539999999</v>
      </c>
      <c r="K816" s="194">
        <v>11196193.289999999</v>
      </c>
      <c r="L816" s="194">
        <v>612212.25</v>
      </c>
      <c r="M816" s="194">
        <v>11808405.539999999</v>
      </c>
      <c r="N816" s="194">
        <v>11196193.289999999</v>
      </c>
      <c r="O816" s="194">
        <v>612212.25</v>
      </c>
      <c r="P816" s="72">
        <v>100</v>
      </c>
    </row>
    <row r="817" spans="1:16" ht="31.5" x14ac:dyDescent="0.25">
      <c r="A817" s="70" t="s">
        <v>222</v>
      </c>
      <c r="B817" s="71" t="s">
        <v>49</v>
      </c>
      <c r="C817" s="71" t="s">
        <v>99</v>
      </c>
      <c r="D817" s="71" t="s">
        <v>909</v>
      </c>
      <c r="E817" s="71" t="s">
        <v>99</v>
      </c>
      <c r="F817" s="71" t="s">
        <v>188</v>
      </c>
      <c r="G817" s="71"/>
      <c r="H817" s="71"/>
      <c r="I817" s="71"/>
      <c r="J817" s="194">
        <v>11808405.539999999</v>
      </c>
      <c r="K817" s="194">
        <v>11196193.289999999</v>
      </c>
      <c r="L817" s="194">
        <v>612212.25</v>
      </c>
      <c r="M817" s="194">
        <v>11808405.539999999</v>
      </c>
      <c r="N817" s="194">
        <v>11196193.289999999</v>
      </c>
      <c r="O817" s="194">
        <v>612212.25</v>
      </c>
      <c r="P817" s="72">
        <v>100</v>
      </c>
    </row>
    <row r="818" spans="1:16" x14ac:dyDescent="0.25">
      <c r="A818" s="70" t="s">
        <v>223</v>
      </c>
      <c r="B818" s="71" t="s">
        <v>49</v>
      </c>
      <c r="C818" s="71" t="s">
        <v>99</v>
      </c>
      <c r="D818" s="71" t="s">
        <v>909</v>
      </c>
      <c r="E818" s="71" t="s">
        <v>99</v>
      </c>
      <c r="F818" s="71" t="s">
        <v>188</v>
      </c>
      <c r="G818" s="71" t="s">
        <v>224</v>
      </c>
      <c r="H818" s="71"/>
      <c r="I818" s="71"/>
      <c r="J818" s="194">
        <v>11808405.539999999</v>
      </c>
      <c r="K818" s="194">
        <v>11196193.289999999</v>
      </c>
      <c r="L818" s="194">
        <v>612212.25</v>
      </c>
      <c r="M818" s="194">
        <v>11808405.539999999</v>
      </c>
      <c r="N818" s="194">
        <v>11196193.289999999</v>
      </c>
      <c r="O818" s="194">
        <v>612212.25</v>
      </c>
      <c r="P818" s="72">
        <v>100</v>
      </c>
    </row>
    <row r="819" spans="1:16" ht="47.25" x14ac:dyDescent="0.25">
      <c r="A819" s="70" t="s">
        <v>825</v>
      </c>
      <c r="B819" s="71" t="s">
        <v>49</v>
      </c>
      <c r="C819" s="71" t="s">
        <v>99</v>
      </c>
      <c r="D819" s="71" t="s">
        <v>909</v>
      </c>
      <c r="E819" s="71" t="s">
        <v>99</v>
      </c>
      <c r="F819" s="71" t="s">
        <v>188</v>
      </c>
      <c r="G819" s="71" t="s">
        <v>224</v>
      </c>
      <c r="H819" s="71" t="s">
        <v>225</v>
      </c>
      <c r="I819" s="71"/>
      <c r="J819" s="194">
        <v>11196193.289999999</v>
      </c>
      <c r="K819" s="194">
        <v>11196193.289999999</v>
      </c>
      <c r="L819" s="194">
        <v>0</v>
      </c>
      <c r="M819" s="194">
        <v>11196193.289999999</v>
      </c>
      <c r="N819" s="194">
        <v>11196193.289999999</v>
      </c>
      <c r="O819" s="194">
        <v>0</v>
      </c>
      <c r="P819" s="72">
        <v>100</v>
      </c>
    </row>
    <row r="820" spans="1:16" ht="78.75" x14ac:dyDescent="0.25">
      <c r="A820" s="70" t="s">
        <v>226</v>
      </c>
      <c r="B820" s="71" t="s">
        <v>49</v>
      </c>
      <c r="C820" s="71" t="s">
        <v>99</v>
      </c>
      <c r="D820" s="71" t="s">
        <v>909</v>
      </c>
      <c r="E820" s="71" t="s">
        <v>99</v>
      </c>
      <c r="F820" s="71" t="s">
        <v>188</v>
      </c>
      <c r="G820" s="71" t="s">
        <v>224</v>
      </c>
      <c r="H820" s="71" t="s">
        <v>225</v>
      </c>
      <c r="I820" s="71" t="s">
        <v>134</v>
      </c>
      <c r="J820" s="194">
        <v>10961479.65</v>
      </c>
      <c r="K820" s="194">
        <v>10961479.65</v>
      </c>
      <c r="L820" s="194">
        <v>0</v>
      </c>
      <c r="M820" s="194">
        <v>10961479.65</v>
      </c>
      <c r="N820" s="194">
        <v>10961479.65</v>
      </c>
      <c r="O820" s="194">
        <v>0</v>
      </c>
      <c r="P820" s="72">
        <v>100</v>
      </c>
    </row>
    <row r="821" spans="1:16" ht="31.5" x14ac:dyDescent="0.25">
      <c r="A821" s="70" t="s">
        <v>227</v>
      </c>
      <c r="B821" s="71" t="s">
        <v>49</v>
      </c>
      <c r="C821" s="71" t="s">
        <v>99</v>
      </c>
      <c r="D821" s="71" t="s">
        <v>909</v>
      </c>
      <c r="E821" s="71" t="s">
        <v>99</v>
      </c>
      <c r="F821" s="71" t="s">
        <v>188</v>
      </c>
      <c r="G821" s="71" t="s">
        <v>224</v>
      </c>
      <c r="H821" s="71" t="s">
        <v>225</v>
      </c>
      <c r="I821" s="71" t="s">
        <v>23</v>
      </c>
      <c r="J821" s="194">
        <v>10961479.65</v>
      </c>
      <c r="K821" s="194">
        <v>10961479.65</v>
      </c>
      <c r="L821" s="194">
        <v>0</v>
      </c>
      <c r="M821" s="194">
        <v>10961479.65</v>
      </c>
      <c r="N821" s="194">
        <v>10961479.65</v>
      </c>
      <c r="O821" s="194">
        <v>0</v>
      </c>
      <c r="P821" s="72">
        <v>100</v>
      </c>
    </row>
    <row r="822" spans="1:16" ht="31.5" x14ac:dyDescent="0.25">
      <c r="A822" s="70" t="s">
        <v>228</v>
      </c>
      <c r="B822" s="71" t="s">
        <v>49</v>
      </c>
      <c r="C822" s="71" t="s">
        <v>99</v>
      </c>
      <c r="D822" s="71" t="s">
        <v>909</v>
      </c>
      <c r="E822" s="71" t="s">
        <v>99</v>
      </c>
      <c r="F822" s="71" t="s">
        <v>188</v>
      </c>
      <c r="G822" s="71" t="s">
        <v>224</v>
      </c>
      <c r="H822" s="71" t="s">
        <v>225</v>
      </c>
      <c r="I822" s="71" t="s">
        <v>768</v>
      </c>
      <c r="J822" s="194">
        <v>234713.64</v>
      </c>
      <c r="K822" s="194">
        <v>234713.64</v>
      </c>
      <c r="L822" s="194">
        <v>0</v>
      </c>
      <c r="M822" s="194">
        <v>234713.64</v>
      </c>
      <c r="N822" s="194">
        <v>234713.64</v>
      </c>
      <c r="O822" s="194">
        <v>0</v>
      </c>
      <c r="P822" s="72">
        <v>100</v>
      </c>
    </row>
    <row r="823" spans="1:16" ht="31.5" x14ac:dyDescent="0.25">
      <c r="A823" s="70" t="s">
        <v>229</v>
      </c>
      <c r="B823" s="71" t="s">
        <v>49</v>
      </c>
      <c r="C823" s="71" t="s">
        <v>99</v>
      </c>
      <c r="D823" s="71" t="s">
        <v>909</v>
      </c>
      <c r="E823" s="71" t="s">
        <v>99</v>
      </c>
      <c r="F823" s="71" t="s">
        <v>188</v>
      </c>
      <c r="G823" s="71" t="s">
        <v>224</v>
      </c>
      <c r="H823" s="71" t="s">
        <v>225</v>
      </c>
      <c r="I823" s="71" t="s">
        <v>230</v>
      </c>
      <c r="J823" s="194">
        <v>234713.64</v>
      </c>
      <c r="K823" s="194">
        <v>234713.64</v>
      </c>
      <c r="L823" s="194">
        <v>0</v>
      </c>
      <c r="M823" s="194">
        <v>234713.64</v>
      </c>
      <c r="N823" s="194">
        <v>234713.64</v>
      </c>
      <c r="O823" s="194">
        <v>0</v>
      </c>
      <c r="P823" s="72">
        <v>100</v>
      </c>
    </row>
    <row r="824" spans="1:16" ht="31.5" x14ac:dyDescent="0.25">
      <c r="A824" s="70" t="s">
        <v>1110</v>
      </c>
      <c r="B824" s="71" t="s">
        <v>49</v>
      </c>
      <c r="C824" s="71" t="s">
        <v>99</v>
      </c>
      <c r="D824" s="71" t="s">
        <v>909</v>
      </c>
      <c r="E824" s="71" t="s">
        <v>99</v>
      </c>
      <c r="F824" s="71" t="s">
        <v>188</v>
      </c>
      <c r="G824" s="71" t="s">
        <v>224</v>
      </c>
      <c r="H824" s="71" t="s">
        <v>1111</v>
      </c>
      <c r="I824" s="71"/>
      <c r="J824" s="194">
        <v>517467</v>
      </c>
      <c r="K824" s="194">
        <v>0</v>
      </c>
      <c r="L824" s="194">
        <v>517467</v>
      </c>
      <c r="M824" s="194">
        <v>517467</v>
      </c>
      <c r="N824" s="194">
        <v>0</v>
      </c>
      <c r="O824" s="194">
        <v>517467</v>
      </c>
      <c r="P824" s="72">
        <v>100</v>
      </c>
    </row>
    <row r="825" spans="1:16" ht="78.75" x14ac:dyDescent="0.25">
      <c r="A825" s="70" t="s">
        <v>226</v>
      </c>
      <c r="B825" s="71" t="s">
        <v>49</v>
      </c>
      <c r="C825" s="71" t="s">
        <v>99</v>
      </c>
      <c r="D825" s="71" t="s">
        <v>909</v>
      </c>
      <c r="E825" s="71" t="s">
        <v>99</v>
      </c>
      <c r="F825" s="71" t="s">
        <v>188</v>
      </c>
      <c r="G825" s="71" t="s">
        <v>224</v>
      </c>
      <c r="H825" s="71" t="s">
        <v>1111</v>
      </c>
      <c r="I825" s="71" t="s">
        <v>134</v>
      </c>
      <c r="J825" s="194">
        <v>517467</v>
      </c>
      <c r="K825" s="194">
        <v>0</v>
      </c>
      <c r="L825" s="194">
        <v>517467</v>
      </c>
      <c r="M825" s="194">
        <v>517467</v>
      </c>
      <c r="N825" s="194">
        <v>0</v>
      </c>
      <c r="O825" s="194">
        <v>517467</v>
      </c>
      <c r="P825" s="72">
        <v>100</v>
      </c>
    </row>
    <row r="826" spans="1:16" ht="31.5" x14ac:dyDescent="0.25">
      <c r="A826" s="70" t="s">
        <v>227</v>
      </c>
      <c r="B826" s="71" t="s">
        <v>49</v>
      </c>
      <c r="C826" s="71" t="s">
        <v>99</v>
      </c>
      <c r="D826" s="71" t="s">
        <v>909</v>
      </c>
      <c r="E826" s="71" t="s">
        <v>99</v>
      </c>
      <c r="F826" s="71" t="s">
        <v>188</v>
      </c>
      <c r="G826" s="71" t="s">
        <v>224</v>
      </c>
      <c r="H826" s="71" t="s">
        <v>1111</v>
      </c>
      <c r="I826" s="71" t="s">
        <v>23</v>
      </c>
      <c r="J826" s="194">
        <v>517467</v>
      </c>
      <c r="K826" s="194">
        <v>0</v>
      </c>
      <c r="L826" s="194">
        <v>517467</v>
      </c>
      <c r="M826" s="194">
        <v>517467</v>
      </c>
      <c r="N826" s="194">
        <v>0</v>
      </c>
      <c r="O826" s="194">
        <v>517467</v>
      </c>
      <c r="P826" s="72">
        <v>100</v>
      </c>
    </row>
    <row r="827" spans="1:16" ht="31.5" x14ac:dyDescent="0.25">
      <c r="A827" s="70" t="s">
        <v>1044</v>
      </c>
      <c r="B827" s="71" t="s">
        <v>49</v>
      </c>
      <c r="C827" s="71" t="s">
        <v>99</v>
      </c>
      <c r="D827" s="71" t="s">
        <v>909</v>
      </c>
      <c r="E827" s="71" t="s">
        <v>99</v>
      </c>
      <c r="F827" s="71" t="s">
        <v>188</v>
      </c>
      <c r="G827" s="71" t="s">
        <v>224</v>
      </c>
      <c r="H827" s="71" t="s">
        <v>1045</v>
      </c>
      <c r="I827" s="71"/>
      <c r="J827" s="194">
        <v>94745.25</v>
      </c>
      <c r="K827" s="194">
        <v>0</v>
      </c>
      <c r="L827" s="194">
        <v>94745.25</v>
      </c>
      <c r="M827" s="194">
        <v>94745.25</v>
      </c>
      <c r="N827" s="194">
        <v>0</v>
      </c>
      <c r="O827" s="194">
        <v>94745.25</v>
      </c>
      <c r="P827" s="72">
        <v>100</v>
      </c>
    </row>
    <row r="828" spans="1:16" ht="78.75" x14ac:dyDescent="0.25">
      <c r="A828" s="70" t="s">
        <v>226</v>
      </c>
      <c r="B828" s="71" t="s">
        <v>49</v>
      </c>
      <c r="C828" s="71" t="s">
        <v>99</v>
      </c>
      <c r="D828" s="71" t="s">
        <v>909</v>
      </c>
      <c r="E828" s="71" t="s">
        <v>99</v>
      </c>
      <c r="F828" s="71" t="s">
        <v>188</v>
      </c>
      <c r="G828" s="71" t="s">
        <v>224</v>
      </c>
      <c r="H828" s="71" t="s">
        <v>1045</v>
      </c>
      <c r="I828" s="71" t="s">
        <v>134</v>
      </c>
      <c r="J828" s="194">
        <v>94745.25</v>
      </c>
      <c r="K828" s="194">
        <v>0</v>
      </c>
      <c r="L828" s="194">
        <v>94745.25</v>
      </c>
      <c r="M828" s="194">
        <v>94745.25</v>
      </c>
      <c r="N828" s="194">
        <v>0</v>
      </c>
      <c r="O828" s="194">
        <v>94745.25</v>
      </c>
      <c r="P828" s="72">
        <v>100</v>
      </c>
    </row>
    <row r="829" spans="1:16" ht="31.5" x14ac:dyDescent="0.25">
      <c r="A829" s="70" t="s">
        <v>227</v>
      </c>
      <c r="B829" s="71" t="s">
        <v>49</v>
      </c>
      <c r="C829" s="71" t="s">
        <v>99</v>
      </c>
      <c r="D829" s="71" t="s">
        <v>909</v>
      </c>
      <c r="E829" s="71" t="s">
        <v>99</v>
      </c>
      <c r="F829" s="71" t="s">
        <v>188</v>
      </c>
      <c r="G829" s="71" t="s">
        <v>224</v>
      </c>
      <c r="H829" s="71" t="s">
        <v>1045</v>
      </c>
      <c r="I829" s="71" t="s">
        <v>23</v>
      </c>
      <c r="J829" s="194">
        <v>94745.25</v>
      </c>
      <c r="K829" s="194">
        <v>0</v>
      </c>
      <c r="L829" s="194">
        <v>94745.25</v>
      </c>
      <c r="M829" s="194">
        <v>94745.25</v>
      </c>
      <c r="N829" s="194">
        <v>0</v>
      </c>
      <c r="O829" s="194">
        <v>94745.25</v>
      </c>
      <c r="P829" s="72">
        <v>100</v>
      </c>
    </row>
    <row r="830" spans="1:16" x14ac:dyDescent="0.25">
      <c r="A830" s="70" t="s">
        <v>1040</v>
      </c>
      <c r="B830" s="71" t="s">
        <v>49</v>
      </c>
      <c r="C830" s="71" t="s">
        <v>99</v>
      </c>
      <c r="D830" s="71" t="s">
        <v>190</v>
      </c>
      <c r="E830" s="71"/>
      <c r="F830" s="71"/>
      <c r="G830" s="71"/>
      <c r="H830" s="71"/>
      <c r="I830" s="71"/>
      <c r="J830" s="194">
        <v>300000</v>
      </c>
      <c r="K830" s="194">
        <v>300000</v>
      </c>
      <c r="L830" s="194">
        <v>0</v>
      </c>
      <c r="M830" s="194">
        <v>0</v>
      </c>
      <c r="N830" s="194">
        <v>0</v>
      </c>
      <c r="O830" s="194">
        <v>0</v>
      </c>
      <c r="P830" s="72">
        <v>0</v>
      </c>
    </row>
    <row r="831" spans="1:16" ht="47.25" x14ac:dyDescent="0.25">
      <c r="A831" s="70" t="s">
        <v>921</v>
      </c>
      <c r="B831" s="71" t="s">
        <v>49</v>
      </c>
      <c r="C831" s="71" t="s">
        <v>99</v>
      </c>
      <c r="D831" s="71" t="s">
        <v>190</v>
      </c>
      <c r="E831" s="71" t="s">
        <v>99</v>
      </c>
      <c r="F831" s="71"/>
      <c r="G831" s="71"/>
      <c r="H831" s="71"/>
      <c r="I831" s="71"/>
      <c r="J831" s="194">
        <v>300000</v>
      </c>
      <c r="K831" s="194">
        <v>300000</v>
      </c>
      <c r="L831" s="194">
        <v>0</v>
      </c>
      <c r="M831" s="194">
        <v>0</v>
      </c>
      <c r="N831" s="194">
        <v>0</v>
      </c>
      <c r="O831" s="194">
        <v>0</v>
      </c>
      <c r="P831" s="72">
        <v>0</v>
      </c>
    </row>
    <row r="832" spans="1:16" ht="31.5" x14ac:dyDescent="0.25">
      <c r="A832" s="70" t="s">
        <v>222</v>
      </c>
      <c r="B832" s="71" t="s">
        <v>49</v>
      </c>
      <c r="C832" s="71" t="s">
        <v>99</v>
      </c>
      <c r="D832" s="71" t="s">
        <v>190</v>
      </c>
      <c r="E832" s="71" t="s">
        <v>99</v>
      </c>
      <c r="F832" s="71" t="s">
        <v>188</v>
      </c>
      <c r="G832" s="71"/>
      <c r="H832" s="71"/>
      <c r="I832" s="71"/>
      <c r="J832" s="194">
        <v>300000</v>
      </c>
      <c r="K832" s="194">
        <v>300000</v>
      </c>
      <c r="L832" s="194">
        <v>0</v>
      </c>
      <c r="M832" s="194">
        <v>0</v>
      </c>
      <c r="N832" s="194">
        <v>0</v>
      </c>
      <c r="O832" s="194">
        <v>0</v>
      </c>
      <c r="P832" s="72">
        <v>0</v>
      </c>
    </row>
    <row r="833" spans="1:16" ht="31.5" x14ac:dyDescent="0.25">
      <c r="A833" s="70" t="s">
        <v>946</v>
      </c>
      <c r="B833" s="71" t="s">
        <v>49</v>
      </c>
      <c r="C833" s="71" t="s">
        <v>99</v>
      </c>
      <c r="D833" s="71" t="s">
        <v>190</v>
      </c>
      <c r="E833" s="71" t="s">
        <v>99</v>
      </c>
      <c r="F833" s="71" t="s">
        <v>188</v>
      </c>
      <c r="G833" s="71" t="s">
        <v>111</v>
      </c>
      <c r="H833" s="71"/>
      <c r="I833" s="71"/>
      <c r="J833" s="194">
        <v>300000</v>
      </c>
      <c r="K833" s="194">
        <v>300000</v>
      </c>
      <c r="L833" s="194">
        <v>0</v>
      </c>
      <c r="M833" s="194">
        <v>0</v>
      </c>
      <c r="N833" s="194">
        <v>0</v>
      </c>
      <c r="O833" s="194">
        <v>0</v>
      </c>
      <c r="P833" s="72">
        <v>0</v>
      </c>
    </row>
    <row r="834" spans="1:16" ht="31.5" x14ac:dyDescent="0.25">
      <c r="A834" s="70" t="s">
        <v>1112</v>
      </c>
      <c r="B834" s="71" t="s">
        <v>49</v>
      </c>
      <c r="C834" s="71" t="s">
        <v>99</v>
      </c>
      <c r="D834" s="71" t="s">
        <v>190</v>
      </c>
      <c r="E834" s="71" t="s">
        <v>99</v>
      </c>
      <c r="F834" s="71" t="s">
        <v>188</v>
      </c>
      <c r="G834" s="71" t="s">
        <v>111</v>
      </c>
      <c r="H834" s="71" t="s">
        <v>246</v>
      </c>
      <c r="I834" s="71"/>
      <c r="J834" s="194">
        <v>300000</v>
      </c>
      <c r="K834" s="194">
        <v>300000</v>
      </c>
      <c r="L834" s="194">
        <v>0</v>
      </c>
      <c r="M834" s="194">
        <v>0</v>
      </c>
      <c r="N834" s="194">
        <v>0</v>
      </c>
      <c r="O834" s="194">
        <v>0</v>
      </c>
      <c r="P834" s="72">
        <v>0</v>
      </c>
    </row>
    <row r="835" spans="1:16" x14ac:dyDescent="0.25">
      <c r="A835" s="70" t="s">
        <v>231</v>
      </c>
      <c r="B835" s="71" t="s">
        <v>49</v>
      </c>
      <c r="C835" s="71" t="s">
        <v>99</v>
      </c>
      <c r="D835" s="71" t="s">
        <v>190</v>
      </c>
      <c r="E835" s="71" t="s">
        <v>99</v>
      </c>
      <c r="F835" s="71" t="s">
        <v>188</v>
      </c>
      <c r="G835" s="71" t="s">
        <v>111</v>
      </c>
      <c r="H835" s="71" t="s">
        <v>246</v>
      </c>
      <c r="I835" s="71" t="s">
        <v>828</v>
      </c>
      <c r="J835" s="194">
        <v>300000</v>
      </c>
      <c r="K835" s="194">
        <v>300000</v>
      </c>
      <c r="L835" s="194">
        <v>0</v>
      </c>
      <c r="M835" s="194">
        <v>0</v>
      </c>
      <c r="N835" s="194">
        <v>0</v>
      </c>
      <c r="O835" s="194">
        <v>0</v>
      </c>
      <c r="P835" s="72">
        <v>0</v>
      </c>
    </row>
    <row r="836" spans="1:16" x14ac:dyDescent="0.25">
      <c r="A836" s="70" t="s">
        <v>1113</v>
      </c>
      <c r="B836" s="71" t="s">
        <v>49</v>
      </c>
      <c r="C836" s="71" t="s">
        <v>99</v>
      </c>
      <c r="D836" s="71" t="s">
        <v>190</v>
      </c>
      <c r="E836" s="71" t="s">
        <v>99</v>
      </c>
      <c r="F836" s="71" t="s">
        <v>188</v>
      </c>
      <c r="G836" s="71" t="s">
        <v>111</v>
      </c>
      <c r="H836" s="71" t="s">
        <v>246</v>
      </c>
      <c r="I836" s="71" t="s">
        <v>1114</v>
      </c>
      <c r="J836" s="194">
        <v>300000</v>
      </c>
      <c r="K836" s="194">
        <v>300000</v>
      </c>
      <c r="L836" s="194">
        <v>0</v>
      </c>
      <c r="M836" s="194">
        <v>0</v>
      </c>
      <c r="N836" s="194">
        <v>0</v>
      </c>
      <c r="O836" s="194">
        <v>0</v>
      </c>
      <c r="P836" s="72">
        <v>0</v>
      </c>
    </row>
    <row r="837" spans="1:16" x14ac:dyDescent="0.25">
      <c r="A837" s="70" t="s">
        <v>201</v>
      </c>
      <c r="B837" s="71" t="s">
        <v>49</v>
      </c>
      <c r="C837" s="71" t="s">
        <v>99</v>
      </c>
      <c r="D837" s="71" t="s">
        <v>13</v>
      </c>
      <c r="E837" s="71"/>
      <c r="F837" s="71"/>
      <c r="G837" s="71"/>
      <c r="H837" s="71"/>
      <c r="I837" s="71"/>
      <c r="J837" s="194">
        <v>247000</v>
      </c>
      <c r="K837" s="194">
        <v>247000</v>
      </c>
      <c r="L837" s="194">
        <v>0</v>
      </c>
      <c r="M837" s="194">
        <v>247000</v>
      </c>
      <c r="N837" s="194">
        <v>247000</v>
      </c>
      <c r="O837" s="194">
        <v>0</v>
      </c>
      <c r="P837" s="72">
        <v>100</v>
      </c>
    </row>
    <row r="838" spans="1:16" ht="47.25" x14ac:dyDescent="0.25">
      <c r="A838" s="70" t="s">
        <v>921</v>
      </c>
      <c r="B838" s="71" t="s">
        <v>49</v>
      </c>
      <c r="C838" s="71" t="s">
        <v>99</v>
      </c>
      <c r="D838" s="71" t="s">
        <v>13</v>
      </c>
      <c r="E838" s="71" t="s">
        <v>99</v>
      </c>
      <c r="F838" s="71"/>
      <c r="G838" s="71"/>
      <c r="H838" s="71"/>
      <c r="I838" s="71"/>
      <c r="J838" s="194">
        <v>247000</v>
      </c>
      <c r="K838" s="194">
        <v>247000</v>
      </c>
      <c r="L838" s="194">
        <v>0</v>
      </c>
      <c r="M838" s="194">
        <v>247000</v>
      </c>
      <c r="N838" s="194">
        <v>247000</v>
      </c>
      <c r="O838" s="194">
        <v>0</v>
      </c>
      <c r="P838" s="72">
        <v>100</v>
      </c>
    </row>
    <row r="839" spans="1:16" ht="31.5" x14ac:dyDescent="0.25">
      <c r="A839" s="70" t="s">
        <v>222</v>
      </c>
      <c r="B839" s="71" t="s">
        <v>49</v>
      </c>
      <c r="C839" s="71" t="s">
        <v>99</v>
      </c>
      <c r="D839" s="71" t="s">
        <v>13</v>
      </c>
      <c r="E839" s="71" t="s">
        <v>99</v>
      </c>
      <c r="F839" s="71" t="s">
        <v>188</v>
      </c>
      <c r="G839" s="71"/>
      <c r="H839" s="71"/>
      <c r="I839" s="71"/>
      <c r="J839" s="194">
        <v>247000</v>
      </c>
      <c r="K839" s="194">
        <v>247000</v>
      </c>
      <c r="L839" s="194">
        <v>0</v>
      </c>
      <c r="M839" s="194">
        <v>247000</v>
      </c>
      <c r="N839" s="194">
        <v>247000</v>
      </c>
      <c r="O839" s="194">
        <v>0</v>
      </c>
      <c r="P839" s="72">
        <v>100</v>
      </c>
    </row>
    <row r="840" spans="1:16" ht="47.25" x14ac:dyDescent="0.25">
      <c r="A840" s="70" t="s">
        <v>922</v>
      </c>
      <c r="B840" s="71" t="s">
        <v>49</v>
      </c>
      <c r="C840" s="71" t="s">
        <v>99</v>
      </c>
      <c r="D840" s="71" t="s">
        <v>13</v>
      </c>
      <c r="E840" s="71" t="s">
        <v>99</v>
      </c>
      <c r="F840" s="71" t="s">
        <v>188</v>
      </c>
      <c r="G840" s="71" t="s">
        <v>99</v>
      </c>
      <c r="H840" s="71"/>
      <c r="I840" s="71"/>
      <c r="J840" s="194">
        <v>247000</v>
      </c>
      <c r="K840" s="194">
        <v>247000</v>
      </c>
      <c r="L840" s="194">
        <v>0</v>
      </c>
      <c r="M840" s="194">
        <v>247000</v>
      </c>
      <c r="N840" s="194">
        <v>247000</v>
      </c>
      <c r="O840" s="194">
        <v>0</v>
      </c>
      <c r="P840" s="72">
        <v>100</v>
      </c>
    </row>
    <row r="841" spans="1:16" ht="31.5" x14ac:dyDescent="0.25">
      <c r="A841" s="70" t="s">
        <v>239</v>
      </c>
      <c r="B841" s="71" t="s">
        <v>49</v>
      </c>
      <c r="C841" s="71" t="s">
        <v>99</v>
      </c>
      <c r="D841" s="71" t="s">
        <v>13</v>
      </c>
      <c r="E841" s="71" t="s">
        <v>99</v>
      </c>
      <c r="F841" s="71" t="s">
        <v>188</v>
      </c>
      <c r="G841" s="71" t="s">
        <v>99</v>
      </c>
      <c r="H841" s="71" t="s">
        <v>234</v>
      </c>
      <c r="I841" s="71"/>
      <c r="J841" s="194">
        <v>247000</v>
      </c>
      <c r="K841" s="194">
        <v>247000</v>
      </c>
      <c r="L841" s="194">
        <v>0</v>
      </c>
      <c r="M841" s="194">
        <v>247000</v>
      </c>
      <c r="N841" s="194">
        <v>247000</v>
      </c>
      <c r="O841" s="194">
        <v>0</v>
      </c>
      <c r="P841" s="72">
        <v>100</v>
      </c>
    </row>
    <row r="842" spans="1:16" x14ac:dyDescent="0.25">
      <c r="A842" s="70" t="s">
        <v>231</v>
      </c>
      <c r="B842" s="71" t="s">
        <v>49</v>
      </c>
      <c r="C842" s="71" t="s">
        <v>99</v>
      </c>
      <c r="D842" s="71" t="s">
        <v>13</v>
      </c>
      <c r="E842" s="71" t="s">
        <v>99</v>
      </c>
      <c r="F842" s="71" t="s">
        <v>188</v>
      </c>
      <c r="G842" s="71" t="s">
        <v>99</v>
      </c>
      <c r="H842" s="71" t="s">
        <v>234</v>
      </c>
      <c r="I842" s="71" t="s">
        <v>828</v>
      </c>
      <c r="J842" s="194">
        <v>247000</v>
      </c>
      <c r="K842" s="194">
        <v>247000</v>
      </c>
      <c r="L842" s="194">
        <v>0</v>
      </c>
      <c r="M842" s="194">
        <v>247000</v>
      </c>
      <c r="N842" s="194">
        <v>247000</v>
      </c>
      <c r="O842" s="194">
        <v>0</v>
      </c>
      <c r="P842" s="72">
        <v>100</v>
      </c>
    </row>
    <row r="843" spans="1:16" x14ac:dyDescent="0.25">
      <c r="A843" s="70" t="s">
        <v>237</v>
      </c>
      <c r="B843" s="71" t="s">
        <v>49</v>
      </c>
      <c r="C843" s="71" t="s">
        <v>99</v>
      </c>
      <c r="D843" s="71" t="s">
        <v>13</v>
      </c>
      <c r="E843" s="71" t="s">
        <v>99</v>
      </c>
      <c r="F843" s="71" t="s">
        <v>188</v>
      </c>
      <c r="G843" s="71" t="s">
        <v>99</v>
      </c>
      <c r="H843" s="71" t="s">
        <v>234</v>
      </c>
      <c r="I843" s="71" t="s">
        <v>238</v>
      </c>
      <c r="J843" s="194">
        <v>247000</v>
      </c>
      <c r="K843" s="194">
        <v>247000</v>
      </c>
      <c r="L843" s="194">
        <v>0</v>
      </c>
      <c r="M843" s="194">
        <v>247000</v>
      </c>
      <c r="N843" s="194">
        <v>247000</v>
      </c>
      <c r="O843" s="194">
        <v>0</v>
      </c>
      <c r="P843" s="72">
        <v>100</v>
      </c>
    </row>
    <row r="844" spans="1:16" ht="31.5" x14ac:dyDescent="0.25">
      <c r="A844" s="70" t="s">
        <v>836</v>
      </c>
      <c r="B844" s="71" t="s">
        <v>49</v>
      </c>
      <c r="C844" s="71" t="s">
        <v>754</v>
      </c>
      <c r="D844" s="71"/>
      <c r="E844" s="71"/>
      <c r="F844" s="71"/>
      <c r="G844" s="71"/>
      <c r="H844" s="71"/>
      <c r="I844" s="71"/>
      <c r="J844" s="194">
        <v>7334327.3300000001</v>
      </c>
      <c r="K844" s="194">
        <v>7334327.3300000001</v>
      </c>
      <c r="L844" s="194">
        <v>0</v>
      </c>
      <c r="M844" s="194">
        <v>7334327.3300000001</v>
      </c>
      <c r="N844" s="194">
        <v>7334327.3300000001</v>
      </c>
      <c r="O844" s="194">
        <v>0</v>
      </c>
      <c r="P844" s="72">
        <v>100</v>
      </c>
    </row>
    <row r="845" spans="1:16" ht="47.25" x14ac:dyDescent="0.25">
      <c r="A845" s="70" t="s">
        <v>770</v>
      </c>
      <c r="B845" s="71" t="s">
        <v>49</v>
      </c>
      <c r="C845" s="71" t="s">
        <v>754</v>
      </c>
      <c r="D845" s="71" t="s">
        <v>26</v>
      </c>
      <c r="E845" s="71"/>
      <c r="F845" s="71"/>
      <c r="G845" s="71"/>
      <c r="H845" s="71"/>
      <c r="I845" s="71"/>
      <c r="J845" s="194">
        <v>7334327.3300000001</v>
      </c>
      <c r="K845" s="194">
        <v>7334327.3300000001</v>
      </c>
      <c r="L845" s="194">
        <v>0</v>
      </c>
      <c r="M845" s="194">
        <v>7334327.3300000001</v>
      </c>
      <c r="N845" s="194">
        <v>7334327.3300000001</v>
      </c>
      <c r="O845" s="194">
        <v>0</v>
      </c>
      <c r="P845" s="72">
        <v>100</v>
      </c>
    </row>
    <row r="846" spans="1:16" ht="47.25" x14ac:dyDescent="0.25">
      <c r="A846" s="70" t="s">
        <v>924</v>
      </c>
      <c r="B846" s="71" t="s">
        <v>49</v>
      </c>
      <c r="C846" s="71" t="s">
        <v>754</v>
      </c>
      <c r="D846" s="71" t="s">
        <v>26</v>
      </c>
      <c r="E846" s="71" t="s">
        <v>111</v>
      </c>
      <c r="F846" s="71"/>
      <c r="G846" s="71"/>
      <c r="H846" s="71"/>
      <c r="I846" s="71"/>
      <c r="J846" s="194">
        <v>7334327.3300000001</v>
      </c>
      <c r="K846" s="194">
        <v>7334327.3300000001</v>
      </c>
      <c r="L846" s="194">
        <v>0</v>
      </c>
      <c r="M846" s="194">
        <v>7334327.3300000001</v>
      </c>
      <c r="N846" s="194">
        <v>7334327.3300000001</v>
      </c>
      <c r="O846" s="194">
        <v>0</v>
      </c>
      <c r="P846" s="72">
        <v>100</v>
      </c>
    </row>
    <row r="847" spans="1:16" ht="63" x14ac:dyDescent="0.25">
      <c r="A847" s="70" t="s">
        <v>244</v>
      </c>
      <c r="B847" s="71" t="s">
        <v>49</v>
      </c>
      <c r="C847" s="71" t="s">
        <v>754</v>
      </c>
      <c r="D847" s="71" t="s">
        <v>26</v>
      </c>
      <c r="E847" s="71" t="s">
        <v>111</v>
      </c>
      <c r="F847" s="71" t="s">
        <v>188</v>
      </c>
      <c r="G847" s="71"/>
      <c r="H847" s="71"/>
      <c r="I847" s="71"/>
      <c r="J847" s="194">
        <v>7334327.3300000001</v>
      </c>
      <c r="K847" s="194">
        <v>7334327.3300000001</v>
      </c>
      <c r="L847" s="194">
        <v>0</v>
      </c>
      <c r="M847" s="194">
        <v>7334327.3300000001</v>
      </c>
      <c r="N847" s="194">
        <v>7334327.3300000001</v>
      </c>
      <c r="O847" s="194">
        <v>0</v>
      </c>
      <c r="P847" s="72">
        <v>100</v>
      </c>
    </row>
    <row r="848" spans="1:16" ht="31.5" x14ac:dyDescent="0.25">
      <c r="A848" s="70" t="s">
        <v>611</v>
      </c>
      <c r="B848" s="71" t="s">
        <v>49</v>
      </c>
      <c r="C848" s="71" t="s">
        <v>754</v>
      </c>
      <c r="D848" s="71" t="s">
        <v>26</v>
      </c>
      <c r="E848" s="71" t="s">
        <v>111</v>
      </c>
      <c r="F848" s="71" t="s">
        <v>188</v>
      </c>
      <c r="G848" s="71" t="s">
        <v>358</v>
      </c>
      <c r="H848" s="71"/>
      <c r="I848" s="71"/>
      <c r="J848" s="194">
        <v>7334327.3300000001</v>
      </c>
      <c r="K848" s="194">
        <v>7334327.3300000001</v>
      </c>
      <c r="L848" s="194">
        <v>0</v>
      </c>
      <c r="M848" s="194">
        <v>7334327.3300000001</v>
      </c>
      <c r="N848" s="194">
        <v>7334327.3300000001</v>
      </c>
      <c r="O848" s="194">
        <v>0</v>
      </c>
      <c r="P848" s="72">
        <v>100</v>
      </c>
    </row>
    <row r="849" spans="1:16" ht="31.5" x14ac:dyDescent="0.25">
      <c r="A849" s="70" t="s">
        <v>889</v>
      </c>
      <c r="B849" s="71" t="s">
        <v>49</v>
      </c>
      <c r="C849" s="71" t="s">
        <v>754</v>
      </c>
      <c r="D849" s="71" t="s">
        <v>26</v>
      </c>
      <c r="E849" s="71" t="s">
        <v>111</v>
      </c>
      <c r="F849" s="71" t="s">
        <v>188</v>
      </c>
      <c r="G849" s="71" t="s">
        <v>358</v>
      </c>
      <c r="H849" s="71" t="s">
        <v>890</v>
      </c>
      <c r="I849" s="71"/>
      <c r="J849" s="194">
        <v>7334327.3300000001</v>
      </c>
      <c r="K849" s="194">
        <v>7334327.3300000001</v>
      </c>
      <c r="L849" s="194">
        <v>0</v>
      </c>
      <c r="M849" s="194">
        <v>7334327.3300000001</v>
      </c>
      <c r="N849" s="194">
        <v>7334327.3300000001</v>
      </c>
      <c r="O849" s="194">
        <v>0</v>
      </c>
      <c r="P849" s="72">
        <v>100</v>
      </c>
    </row>
    <row r="850" spans="1:16" x14ac:dyDescent="0.25">
      <c r="A850" s="70" t="s">
        <v>257</v>
      </c>
      <c r="B850" s="71" t="s">
        <v>49</v>
      </c>
      <c r="C850" s="71" t="s">
        <v>754</v>
      </c>
      <c r="D850" s="71" t="s">
        <v>26</v>
      </c>
      <c r="E850" s="71" t="s">
        <v>111</v>
      </c>
      <c r="F850" s="71" t="s">
        <v>188</v>
      </c>
      <c r="G850" s="71" t="s">
        <v>358</v>
      </c>
      <c r="H850" s="71" t="s">
        <v>890</v>
      </c>
      <c r="I850" s="71" t="s">
        <v>840</v>
      </c>
      <c r="J850" s="194">
        <v>7334327.3300000001</v>
      </c>
      <c r="K850" s="194">
        <v>7334327.3300000001</v>
      </c>
      <c r="L850" s="194">
        <v>0</v>
      </c>
      <c r="M850" s="194">
        <v>7334327.3300000001</v>
      </c>
      <c r="N850" s="194">
        <v>7334327.3300000001</v>
      </c>
      <c r="O850" s="194">
        <v>0</v>
      </c>
      <c r="P850" s="72">
        <v>100</v>
      </c>
    </row>
    <row r="851" spans="1:16" x14ac:dyDescent="0.25">
      <c r="A851" s="70" t="s">
        <v>54</v>
      </c>
      <c r="B851" s="71" t="s">
        <v>49</v>
      </c>
      <c r="C851" s="71" t="s">
        <v>754</v>
      </c>
      <c r="D851" s="71" t="s">
        <v>26</v>
      </c>
      <c r="E851" s="71" t="s">
        <v>111</v>
      </c>
      <c r="F851" s="71" t="s">
        <v>188</v>
      </c>
      <c r="G851" s="71" t="s">
        <v>358</v>
      </c>
      <c r="H851" s="71" t="s">
        <v>890</v>
      </c>
      <c r="I851" s="71" t="s">
        <v>258</v>
      </c>
      <c r="J851" s="194">
        <v>7334327.3300000001</v>
      </c>
      <c r="K851" s="194">
        <v>7334327.3300000001</v>
      </c>
      <c r="L851" s="194">
        <v>0</v>
      </c>
      <c r="M851" s="194">
        <v>7334327.3300000001</v>
      </c>
      <c r="N851" s="194">
        <v>7334327.3300000001</v>
      </c>
      <c r="O851" s="194">
        <v>0</v>
      </c>
      <c r="P851" s="72">
        <v>100</v>
      </c>
    </row>
    <row r="852" spans="1:16" x14ac:dyDescent="0.25">
      <c r="A852" s="70" t="s">
        <v>848</v>
      </c>
      <c r="B852" s="71" t="s">
        <v>49</v>
      </c>
      <c r="C852" s="71" t="s">
        <v>26</v>
      </c>
      <c r="D852" s="71"/>
      <c r="E852" s="71"/>
      <c r="F852" s="71"/>
      <c r="G852" s="71"/>
      <c r="H852" s="71"/>
      <c r="I852" s="71"/>
      <c r="J852" s="194">
        <v>6397075.0099999998</v>
      </c>
      <c r="K852" s="194">
        <v>6397075.0099999998</v>
      </c>
      <c r="L852" s="194">
        <v>0</v>
      </c>
      <c r="M852" s="194">
        <v>6397075.0099999998</v>
      </c>
      <c r="N852" s="194">
        <v>6397075.0099999998</v>
      </c>
      <c r="O852" s="194">
        <v>0</v>
      </c>
      <c r="P852" s="72">
        <v>100</v>
      </c>
    </row>
    <row r="853" spans="1:16" x14ac:dyDescent="0.25">
      <c r="A853" s="70" t="s">
        <v>216</v>
      </c>
      <c r="B853" s="71" t="s">
        <v>49</v>
      </c>
      <c r="C853" s="71" t="s">
        <v>26</v>
      </c>
      <c r="D853" s="71" t="s">
        <v>99</v>
      </c>
      <c r="E853" s="71"/>
      <c r="F853" s="71"/>
      <c r="G853" s="71"/>
      <c r="H853" s="71"/>
      <c r="I853" s="71"/>
      <c r="J853" s="194">
        <v>6397075.0099999998</v>
      </c>
      <c r="K853" s="194">
        <v>6397075.0099999998</v>
      </c>
      <c r="L853" s="194">
        <v>0</v>
      </c>
      <c r="M853" s="194">
        <v>6397075.0099999998</v>
      </c>
      <c r="N853" s="194">
        <v>6397075.0099999998</v>
      </c>
      <c r="O853" s="194">
        <v>0</v>
      </c>
      <c r="P853" s="72">
        <v>100</v>
      </c>
    </row>
    <row r="854" spans="1:16" ht="47.25" x14ac:dyDescent="0.25">
      <c r="A854" s="70" t="s">
        <v>924</v>
      </c>
      <c r="B854" s="71" t="s">
        <v>49</v>
      </c>
      <c r="C854" s="71" t="s">
        <v>26</v>
      </c>
      <c r="D854" s="71" t="s">
        <v>99</v>
      </c>
      <c r="E854" s="71" t="s">
        <v>111</v>
      </c>
      <c r="F854" s="71"/>
      <c r="G854" s="71"/>
      <c r="H854" s="71"/>
      <c r="I854" s="71"/>
      <c r="J854" s="194">
        <v>6397075.0099999998</v>
      </c>
      <c r="K854" s="194">
        <v>6397075.0099999998</v>
      </c>
      <c r="L854" s="194">
        <v>0</v>
      </c>
      <c r="M854" s="194">
        <v>6397075.0099999998</v>
      </c>
      <c r="N854" s="194">
        <v>6397075.0099999998</v>
      </c>
      <c r="O854" s="194">
        <v>0</v>
      </c>
      <c r="P854" s="72">
        <v>100</v>
      </c>
    </row>
    <row r="855" spans="1:16" ht="94.5" x14ac:dyDescent="0.25">
      <c r="A855" s="70" t="s">
        <v>592</v>
      </c>
      <c r="B855" s="71" t="s">
        <v>49</v>
      </c>
      <c r="C855" s="71" t="s">
        <v>26</v>
      </c>
      <c r="D855" s="71" t="s">
        <v>99</v>
      </c>
      <c r="E855" s="71" t="s">
        <v>111</v>
      </c>
      <c r="F855" s="71" t="s">
        <v>184</v>
      </c>
      <c r="G855" s="71"/>
      <c r="H855" s="71"/>
      <c r="I855" s="71"/>
      <c r="J855" s="194">
        <v>6397075.0099999998</v>
      </c>
      <c r="K855" s="194">
        <v>6397075.0099999998</v>
      </c>
      <c r="L855" s="194">
        <v>0</v>
      </c>
      <c r="M855" s="194">
        <v>6397075.0099999998</v>
      </c>
      <c r="N855" s="194">
        <v>6397075.0099999998</v>
      </c>
      <c r="O855" s="194">
        <v>0</v>
      </c>
      <c r="P855" s="72">
        <v>100</v>
      </c>
    </row>
    <row r="856" spans="1:16" ht="31.5" x14ac:dyDescent="0.25">
      <c r="A856" s="70" t="s">
        <v>269</v>
      </c>
      <c r="B856" s="71" t="s">
        <v>49</v>
      </c>
      <c r="C856" s="71" t="s">
        <v>26</v>
      </c>
      <c r="D856" s="71" t="s">
        <v>99</v>
      </c>
      <c r="E856" s="71" t="s">
        <v>111</v>
      </c>
      <c r="F856" s="71" t="s">
        <v>184</v>
      </c>
      <c r="G856" s="71" t="s">
        <v>26</v>
      </c>
      <c r="H856" s="71"/>
      <c r="I856" s="71"/>
      <c r="J856" s="194">
        <v>6397075.0099999998</v>
      </c>
      <c r="K856" s="194">
        <v>6397075.0099999998</v>
      </c>
      <c r="L856" s="194">
        <v>0</v>
      </c>
      <c r="M856" s="194">
        <v>6397075.0099999998</v>
      </c>
      <c r="N856" s="194">
        <v>6397075.0099999998</v>
      </c>
      <c r="O856" s="194">
        <v>0</v>
      </c>
      <c r="P856" s="72">
        <v>100</v>
      </c>
    </row>
    <row r="857" spans="1:16" x14ac:dyDescent="0.25">
      <c r="A857" s="70" t="s">
        <v>364</v>
      </c>
      <c r="B857" s="71" t="s">
        <v>49</v>
      </c>
      <c r="C857" s="71" t="s">
        <v>26</v>
      </c>
      <c r="D857" s="71" t="s">
        <v>99</v>
      </c>
      <c r="E857" s="71" t="s">
        <v>111</v>
      </c>
      <c r="F857" s="71" t="s">
        <v>184</v>
      </c>
      <c r="G857" s="71" t="s">
        <v>26</v>
      </c>
      <c r="H857" s="71" t="s">
        <v>235</v>
      </c>
      <c r="I857" s="71"/>
      <c r="J857" s="194">
        <v>6397075.0099999998</v>
      </c>
      <c r="K857" s="194">
        <v>6397075.0099999998</v>
      </c>
      <c r="L857" s="194">
        <v>0</v>
      </c>
      <c r="M857" s="194">
        <v>6397075.0099999998</v>
      </c>
      <c r="N857" s="194">
        <v>6397075.0099999998</v>
      </c>
      <c r="O857" s="194">
        <v>0</v>
      </c>
      <c r="P857" s="72">
        <v>100</v>
      </c>
    </row>
    <row r="858" spans="1:16" x14ac:dyDescent="0.25">
      <c r="A858" s="70" t="s">
        <v>263</v>
      </c>
      <c r="B858" s="71" t="s">
        <v>49</v>
      </c>
      <c r="C858" s="71" t="s">
        <v>26</v>
      </c>
      <c r="D858" s="71" t="s">
        <v>99</v>
      </c>
      <c r="E858" s="71" t="s">
        <v>111</v>
      </c>
      <c r="F858" s="71" t="s">
        <v>184</v>
      </c>
      <c r="G858" s="71" t="s">
        <v>26</v>
      </c>
      <c r="H858" s="71" t="s">
        <v>235</v>
      </c>
      <c r="I858" s="71" t="s">
        <v>835</v>
      </c>
      <c r="J858" s="194">
        <v>6397075.0099999998</v>
      </c>
      <c r="K858" s="194">
        <v>6397075.0099999998</v>
      </c>
      <c r="L858" s="194">
        <v>0</v>
      </c>
      <c r="M858" s="194">
        <v>6397075.0099999998</v>
      </c>
      <c r="N858" s="194">
        <v>6397075.0099999998</v>
      </c>
      <c r="O858" s="194">
        <v>0</v>
      </c>
      <c r="P858" s="72">
        <v>100</v>
      </c>
    </row>
    <row r="859" spans="1:16" ht="31.5" x14ac:dyDescent="0.25">
      <c r="A859" s="70" t="s">
        <v>267</v>
      </c>
      <c r="B859" s="71" t="s">
        <v>49</v>
      </c>
      <c r="C859" s="71" t="s">
        <v>26</v>
      </c>
      <c r="D859" s="71" t="s">
        <v>99</v>
      </c>
      <c r="E859" s="71" t="s">
        <v>111</v>
      </c>
      <c r="F859" s="71" t="s">
        <v>184</v>
      </c>
      <c r="G859" s="71" t="s">
        <v>26</v>
      </c>
      <c r="H859" s="71" t="s">
        <v>235</v>
      </c>
      <c r="I859" s="71" t="s">
        <v>268</v>
      </c>
      <c r="J859" s="194">
        <v>6397075.0099999998</v>
      </c>
      <c r="K859" s="194">
        <v>6397075.0099999998</v>
      </c>
      <c r="L859" s="194">
        <v>0</v>
      </c>
      <c r="M859" s="194">
        <v>6397075.0099999998</v>
      </c>
      <c r="N859" s="194">
        <v>6397075.0099999998</v>
      </c>
      <c r="O859" s="194">
        <v>0</v>
      </c>
      <c r="P859" s="72">
        <v>100</v>
      </c>
    </row>
    <row r="860" spans="1:16" ht="31.5" x14ac:dyDescent="0.25">
      <c r="A860" s="70" t="s">
        <v>891</v>
      </c>
      <c r="B860" s="71" t="s">
        <v>49</v>
      </c>
      <c r="C860" s="71" t="s">
        <v>192</v>
      </c>
      <c r="D860" s="71"/>
      <c r="E860" s="71"/>
      <c r="F860" s="71"/>
      <c r="G860" s="71"/>
      <c r="H860" s="71"/>
      <c r="I860" s="71"/>
      <c r="J860" s="194">
        <v>59078669</v>
      </c>
      <c r="K860" s="194">
        <v>7442849</v>
      </c>
      <c r="L860" s="194">
        <v>51635820</v>
      </c>
      <c r="M860" s="194">
        <v>59078669</v>
      </c>
      <c r="N860" s="194">
        <v>7442849</v>
      </c>
      <c r="O860" s="194">
        <v>51635820</v>
      </c>
      <c r="P860" s="72">
        <v>100</v>
      </c>
    </row>
    <row r="861" spans="1:16" ht="47.25" x14ac:dyDescent="0.25">
      <c r="A861" s="70" t="s">
        <v>221</v>
      </c>
      <c r="B861" s="71" t="s">
        <v>49</v>
      </c>
      <c r="C861" s="71" t="s">
        <v>192</v>
      </c>
      <c r="D861" s="71" t="s">
        <v>99</v>
      </c>
      <c r="E861" s="71"/>
      <c r="F861" s="71"/>
      <c r="G861" s="71"/>
      <c r="H861" s="71"/>
      <c r="I861" s="71"/>
      <c r="J861" s="194">
        <v>51635820</v>
      </c>
      <c r="K861" s="194">
        <v>0</v>
      </c>
      <c r="L861" s="194">
        <v>51635820</v>
      </c>
      <c r="M861" s="194">
        <v>51635820</v>
      </c>
      <c r="N861" s="194">
        <v>0</v>
      </c>
      <c r="O861" s="194">
        <v>51635820</v>
      </c>
      <c r="P861" s="72">
        <v>100</v>
      </c>
    </row>
    <row r="862" spans="1:16" ht="47.25" x14ac:dyDescent="0.25">
      <c r="A862" s="70" t="s">
        <v>921</v>
      </c>
      <c r="B862" s="71" t="s">
        <v>49</v>
      </c>
      <c r="C862" s="71" t="s">
        <v>192</v>
      </c>
      <c r="D862" s="71" t="s">
        <v>99</v>
      </c>
      <c r="E862" s="71" t="s">
        <v>99</v>
      </c>
      <c r="F862" s="71"/>
      <c r="G862" s="71"/>
      <c r="H862" s="71"/>
      <c r="I862" s="71"/>
      <c r="J862" s="194">
        <v>51635820</v>
      </c>
      <c r="K862" s="194">
        <v>0</v>
      </c>
      <c r="L862" s="194">
        <v>51635820</v>
      </c>
      <c r="M862" s="194">
        <v>51635820</v>
      </c>
      <c r="N862" s="194">
        <v>0</v>
      </c>
      <c r="O862" s="194">
        <v>51635820</v>
      </c>
      <c r="P862" s="72">
        <v>100</v>
      </c>
    </row>
    <row r="863" spans="1:16" ht="31.5" x14ac:dyDescent="0.25">
      <c r="A863" s="70" t="s">
        <v>222</v>
      </c>
      <c r="B863" s="71" t="s">
        <v>49</v>
      </c>
      <c r="C863" s="71" t="s">
        <v>192</v>
      </c>
      <c r="D863" s="71" t="s">
        <v>99</v>
      </c>
      <c r="E863" s="71" t="s">
        <v>99</v>
      </c>
      <c r="F863" s="71" t="s">
        <v>188</v>
      </c>
      <c r="G863" s="71"/>
      <c r="H863" s="71"/>
      <c r="I863" s="71"/>
      <c r="J863" s="194">
        <v>51635820</v>
      </c>
      <c r="K863" s="194">
        <v>0</v>
      </c>
      <c r="L863" s="194">
        <v>51635820</v>
      </c>
      <c r="M863" s="194">
        <v>51635820</v>
      </c>
      <c r="N863" s="194">
        <v>0</v>
      </c>
      <c r="O863" s="194">
        <v>51635820</v>
      </c>
      <c r="P863" s="72">
        <v>100</v>
      </c>
    </row>
    <row r="864" spans="1:16" ht="31.5" x14ac:dyDescent="0.25">
      <c r="A864" s="70" t="s">
        <v>946</v>
      </c>
      <c r="B864" s="71" t="s">
        <v>49</v>
      </c>
      <c r="C864" s="71" t="s">
        <v>192</v>
      </c>
      <c r="D864" s="71" t="s">
        <v>99</v>
      </c>
      <c r="E864" s="71" t="s">
        <v>99</v>
      </c>
      <c r="F864" s="71" t="s">
        <v>188</v>
      </c>
      <c r="G864" s="71" t="s">
        <v>111</v>
      </c>
      <c r="H864" s="71"/>
      <c r="I864" s="71"/>
      <c r="J864" s="194">
        <v>51635820</v>
      </c>
      <c r="K864" s="194">
        <v>0</v>
      </c>
      <c r="L864" s="194">
        <v>51635820</v>
      </c>
      <c r="M864" s="194">
        <v>51635820</v>
      </c>
      <c r="N864" s="194">
        <v>0</v>
      </c>
      <c r="O864" s="194">
        <v>51635820</v>
      </c>
      <c r="P864" s="72">
        <v>100</v>
      </c>
    </row>
    <row r="865" spans="1:16" ht="47.25" x14ac:dyDescent="0.25">
      <c r="A865" s="70" t="s">
        <v>365</v>
      </c>
      <c r="B865" s="71" t="s">
        <v>49</v>
      </c>
      <c r="C865" s="71" t="s">
        <v>192</v>
      </c>
      <c r="D865" s="71" t="s">
        <v>99</v>
      </c>
      <c r="E865" s="71" t="s">
        <v>99</v>
      </c>
      <c r="F865" s="71" t="s">
        <v>188</v>
      </c>
      <c r="G865" s="71" t="s">
        <v>111</v>
      </c>
      <c r="H865" s="71" t="s">
        <v>366</v>
      </c>
      <c r="I865" s="71"/>
      <c r="J865" s="194">
        <v>51635820</v>
      </c>
      <c r="K865" s="194">
        <v>0</v>
      </c>
      <c r="L865" s="194">
        <v>51635820</v>
      </c>
      <c r="M865" s="194">
        <v>51635820</v>
      </c>
      <c r="N865" s="194">
        <v>0</v>
      </c>
      <c r="O865" s="194">
        <v>51635820</v>
      </c>
      <c r="P865" s="72">
        <v>100</v>
      </c>
    </row>
    <row r="866" spans="1:16" x14ac:dyDescent="0.25">
      <c r="A866" s="70" t="s">
        <v>257</v>
      </c>
      <c r="B866" s="71" t="s">
        <v>49</v>
      </c>
      <c r="C866" s="71" t="s">
        <v>192</v>
      </c>
      <c r="D866" s="71" t="s">
        <v>99</v>
      </c>
      <c r="E866" s="71" t="s">
        <v>99</v>
      </c>
      <c r="F866" s="71" t="s">
        <v>188</v>
      </c>
      <c r="G866" s="71" t="s">
        <v>111</v>
      </c>
      <c r="H866" s="71" t="s">
        <v>366</v>
      </c>
      <c r="I866" s="71" t="s">
        <v>840</v>
      </c>
      <c r="J866" s="194">
        <v>51635820</v>
      </c>
      <c r="K866" s="194">
        <v>0</v>
      </c>
      <c r="L866" s="194">
        <v>51635820</v>
      </c>
      <c r="M866" s="194">
        <v>51635820</v>
      </c>
      <c r="N866" s="194">
        <v>0</v>
      </c>
      <c r="O866" s="194">
        <v>51635820</v>
      </c>
      <c r="P866" s="72">
        <v>100</v>
      </c>
    </row>
    <row r="867" spans="1:16" x14ac:dyDescent="0.25">
      <c r="A867" s="70" t="s">
        <v>367</v>
      </c>
      <c r="B867" s="71" t="s">
        <v>49</v>
      </c>
      <c r="C867" s="71" t="s">
        <v>192</v>
      </c>
      <c r="D867" s="71" t="s">
        <v>99</v>
      </c>
      <c r="E867" s="71" t="s">
        <v>99</v>
      </c>
      <c r="F867" s="71" t="s">
        <v>188</v>
      </c>
      <c r="G867" s="71" t="s">
        <v>111</v>
      </c>
      <c r="H867" s="71" t="s">
        <v>366</v>
      </c>
      <c r="I867" s="71" t="s">
        <v>368</v>
      </c>
      <c r="J867" s="194">
        <v>51635820</v>
      </c>
      <c r="K867" s="194">
        <v>0</v>
      </c>
      <c r="L867" s="194">
        <v>51635820</v>
      </c>
      <c r="M867" s="194">
        <v>51635820</v>
      </c>
      <c r="N867" s="194">
        <v>0</v>
      </c>
      <c r="O867" s="194">
        <v>51635820</v>
      </c>
      <c r="P867" s="72">
        <v>100</v>
      </c>
    </row>
    <row r="868" spans="1:16" x14ac:dyDescent="0.25">
      <c r="A868" s="70" t="s">
        <v>778</v>
      </c>
      <c r="B868" s="71" t="s">
        <v>49</v>
      </c>
      <c r="C868" s="71" t="s">
        <v>192</v>
      </c>
      <c r="D868" s="71" t="s">
        <v>754</v>
      </c>
      <c r="E868" s="71"/>
      <c r="F868" s="71"/>
      <c r="G868" s="71"/>
      <c r="H868" s="71"/>
      <c r="I868" s="71"/>
      <c r="J868" s="194">
        <v>7442849</v>
      </c>
      <c r="K868" s="194">
        <v>7442849</v>
      </c>
      <c r="L868" s="194">
        <v>0</v>
      </c>
      <c r="M868" s="194">
        <v>7442849</v>
      </c>
      <c r="N868" s="194">
        <v>7442849</v>
      </c>
      <c r="O868" s="194">
        <v>0</v>
      </c>
      <c r="P868" s="72">
        <v>100</v>
      </c>
    </row>
    <row r="869" spans="1:16" ht="47.25" x14ac:dyDescent="0.25">
      <c r="A869" s="70" t="s">
        <v>921</v>
      </c>
      <c r="B869" s="71" t="s">
        <v>49</v>
      </c>
      <c r="C869" s="71" t="s">
        <v>192</v>
      </c>
      <c r="D869" s="71" t="s">
        <v>754</v>
      </c>
      <c r="E869" s="71" t="s">
        <v>99</v>
      </c>
      <c r="F869" s="71"/>
      <c r="G869" s="71"/>
      <c r="H869" s="71"/>
      <c r="I869" s="71"/>
      <c r="J869" s="194">
        <v>7442849</v>
      </c>
      <c r="K869" s="194">
        <v>7442849</v>
      </c>
      <c r="L869" s="194">
        <v>0</v>
      </c>
      <c r="M869" s="194">
        <v>7442849</v>
      </c>
      <c r="N869" s="194">
        <v>7442849</v>
      </c>
      <c r="O869" s="194">
        <v>0</v>
      </c>
      <c r="P869" s="72">
        <v>100</v>
      </c>
    </row>
    <row r="870" spans="1:16" ht="31.5" x14ac:dyDescent="0.25">
      <c r="A870" s="70" t="s">
        <v>222</v>
      </c>
      <c r="B870" s="71" t="s">
        <v>49</v>
      </c>
      <c r="C870" s="71" t="s">
        <v>192</v>
      </c>
      <c r="D870" s="71" t="s">
        <v>754</v>
      </c>
      <c r="E870" s="71" t="s">
        <v>99</v>
      </c>
      <c r="F870" s="71" t="s">
        <v>188</v>
      </c>
      <c r="G870" s="71"/>
      <c r="H870" s="71"/>
      <c r="I870" s="71"/>
      <c r="J870" s="194">
        <v>7442849</v>
      </c>
      <c r="K870" s="194">
        <v>7442849</v>
      </c>
      <c r="L870" s="194">
        <v>0</v>
      </c>
      <c r="M870" s="194">
        <v>7442849</v>
      </c>
      <c r="N870" s="194">
        <v>7442849</v>
      </c>
      <c r="O870" s="194">
        <v>0</v>
      </c>
      <c r="P870" s="72">
        <v>100</v>
      </c>
    </row>
    <row r="871" spans="1:16" ht="31.5" x14ac:dyDescent="0.25">
      <c r="A871" s="70" t="s">
        <v>946</v>
      </c>
      <c r="B871" s="71" t="s">
        <v>49</v>
      </c>
      <c r="C871" s="71" t="s">
        <v>192</v>
      </c>
      <c r="D871" s="71" t="s">
        <v>754</v>
      </c>
      <c r="E871" s="71" t="s">
        <v>99</v>
      </c>
      <c r="F871" s="71" t="s">
        <v>188</v>
      </c>
      <c r="G871" s="71" t="s">
        <v>111</v>
      </c>
      <c r="H871" s="71"/>
      <c r="I871" s="71"/>
      <c r="J871" s="194">
        <v>7442849</v>
      </c>
      <c r="K871" s="194">
        <v>7442849</v>
      </c>
      <c r="L871" s="194">
        <v>0</v>
      </c>
      <c r="M871" s="194">
        <v>7442849</v>
      </c>
      <c r="N871" s="194">
        <v>7442849</v>
      </c>
      <c r="O871" s="194">
        <v>0</v>
      </c>
      <c r="P871" s="72">
        <v>100</v>
      </c>
    </row>
    <row r="872" spans="1:16" ht="63" x14ac:dyDescent="0.25">
      <c r="A872" s="70" t="s">
        <v>780</v>
      </c>
      <c r="B872" s="71" t="s">
        <v>49</v>
      </c>
      <c r="C872" s="71" t="s">
        <v>192</v>
      </c>
      <c r="D872" s="71" t="s">
        <v>754</v>
      </c>
      <c r="E872" s="71" t="s">
        <v>99</v>
      </c>
      <c r="F872" s="71" t="s">
        <v>188</v>
      </c>
      <c r="G872" s="71" t="s">
        <v>111</v>
      </c>
      <c r="H872" s="71" t="s">
        <v>359</v>
      </c>
      <c r="I872" s="71"/>
      <c r="J872" s="194">
        <v>5578521</v>
      </c>
      <c r="K872" s="194">
        <v>5578521</v>
      </c>
      <c r="L872" s="194">
        <v>0</v>
      </c>
      <c r="M872" s="194">
        <v>5578521</v>
      </c>
      <c r="N872" s="194">
        <v>5578521</v>
      </c>
      <c r="O872" s="194">
        <v>0</v>
      </c>
      <c r="P872" s="72">
        <v>100</v>
      </c>
    </row>
    <row r="873" spans="1:16" x14ac:dyDescent="0.25">
      <c r="A873" s="70" t="s">
        <v>257</v>
      </c>
      <c r="B873" s="71" t="s">
        <v>49</v>
      </c>
      <c r="C873" s="71" t="s">
        <v>192</v>
      </c>
      <c r="D873" s="71" t="s">
        <v>754</v>
      </c>
      <c r="E873" s="71" t="s">
        <v>99</v>
      </c>
      <c r="F873" s="71" t="s">
        <v>188</v>
      </c>
      <c r="G873" s="71" t="s">
        <v>111</v>
      </c>
      <c r="H873" s="71" t="s">
        <v>359</v>
      </c>
      <c r="I873" s="71" t="s">
        <v>840</v>
      </c>
      <c r="J873" s="194">
        <v>5578521</v>
      </c>
      <c r="K873" s="194">
        <v>5578521</v>
      </c>
      <c r="L873" s="194">
        <v>0</v>
      </c>
      <c r="M873" s="194">
        <v>5578521</v>
      </c>
      <c r="N873" s="194">
        <v>5578521</v>
      </c>
      <c r="O873" s="194">
        <v>0</v>
      </c>
      <c r="P873" s="72">
        <v>100</v>
      </c>
    </row>
    <row r="874" spans="1:16" x14ac:dyDescent="0.25">
      <c r="A874" s="70" t="s">
        <v>54</v>
      </c>
      <c r="B874" s="71" t="s">
        <v>49</v>
      </c>
      <c r="C874" s="71" t="s">
        <v>192</v>
      </c>
      <c r="D874" s="71" t="s">
        <v>754</v>
      </c>
      <c r="E874" s="71" t="s">
        <v>99</v>
      </c>
      <c r="F874" s="71" t="s">
        <v>188</v>
      </c>
      <c r="G874" s="71" t="s">
        <v>111</v>
      </c>
      <c r="H874" s="71" t="s">
        <v>359</v>
      </c>
      <c r="I874" s="71" t="s">
        <v>258</v>
      </c>
      <c r="J874" s="194">
        <v>5578521</v>
      </c>
      <c r="K874" s="194">
        <v>5578521</v>
      </c>
      <c r="L874" s="194">
        <v>0</v>
      </c>
      <c r="M874" s="194">
        <v>5578521</v>
      </c>
      <c r="N874" s="194">
        <v>5578521</v>
      </c>
      <c r="O874" s="194">
        <v>0</v>
      </c>
      <c r="P874" s="72">
        <v>100</v>
      </c>
    </row>
    <row r="875" spans="1:16" ht="31.5" x14ac:dyDescent="0.25">
      <c r="A875" s="70" t="s">
        <v>1115</v>
      </c>
      <c r="B875" s="71" t="s">
        <v>49</v>
      </c>
      <c r="C875" s="71" t="s">
        <v>192</v>
      </c>
      <c r="D875" s="71" t="s">
        <v>754</v>
      </c>
      <c r="E875" s="71" t="s">
        <v>99</v>
      </c>
      <c r="F875" s="71" t="s">
        <v>188</v>
      </c>
      <c r="G875" s="71" t="s">
        <v>111</v>
      </c>
      <c r="H875" s="71" t="s">
        <v>890</v>
      </c>
      <c r="I875" s="71"/>
      <c r="J875" s="194">
        <v>1864328</v>
      </c>
      <c r="K875" s="194">
        <v>1864328</v>
      </c>
      <c r="L875" s="194">
        <v>0</v>
      </c>
      <c r="M875" s="194">
        <v>1864328</v>
      </c>
      <c r="N875" s="194">
        <v>1864328</v>
      </c>
      <c r="O875" s="194">
        <v>0</v>
      </c>
      <c r="P875" s="72">
        <v>100</v>
      </c>
    </row>
    <row r="876" spans="1:16" x14ac:dyDescent="0.25">
      <c r="A876" s="70" t="s">
        <v>257</v>
      </c>
      <c r="B876" s="71" t="s">
        <v>49</v>
      </c>
      <c r="C876" s="71" t="s">
        <v>192</v>
      </c>
      <c r="D876" s="71" t="s">
        <v>754</v>
      </c>
      <c r="E876" s="71" t="s">
        <v>99</v>
      </c>
      <c r="F876" s="71" t="s">
        <v>188</v>
      </c>
      <c r="G876" s="71" t="s">
        <v>111</v>
      </c>
      <c r="H876" s="71" t="s">
        <v>890</v>
      </c>
      <c r="I876" s="71" t="s">
        <v>840</v>
      </c>
      <c r="J876" s="194">
        <v>1864328</v>
      </c>
      <c r="K876" s="194">
        <v>1864328</v>
      </c>
      <c r="L876" s="194">
        <v>0</v>
      </c>
      <c r="M876" s="194">
        <v>1864328</v>
      </c>
      <c r="N876" s="194">
        <v>1864328</v>
      </c>
      <c r="O876" s="194">
        <v>0</v>
      </c>
      <c r="P876" s="72">
        <v>100</v>
      </c>
    </row>
    <row r="877" spans="1:16" x14ac:dyDescent="0.25">
      <c r="A877" s="70" t="s">
        <v>54</v>
      </c>
      <c r="B877" s="71" t="s">
        <v>49</v>
      </c>
      <c r="C877" s="71" t="s">
        <v>192</v>
      </c>
      <c r="D877" s="71" t="s">
        <v>754</v>
      </c>
      <c r="E877" s="71" t="s">
        <v>99</v>
      </c>
      <c r="F877" s="71" t="s">
        <v>188</v>
      </c>
      <c r="G877" s="71" t="s">
        <v>111</v>
      </c>
      <c r="H877" s="71" t="s">
        <v>890</v>
      </c>
      <c r="I877" s="71" t="s">
        <v>258</v>
      </c>
      <c r="J877" s="194">
        <v>1864328</v>
      </c>
      <c r="K877" s="194">
        <v>1864328</v>
      </c>
      <c r="L877" s="194">
        <v>0</v>
      </c>
      <c r="M877" s="194">
        <v>1864328</v>
      </c>
      <c r="N877" s="194">
        <v>1864328</v>
      </c>
      <c r="O877" s="194">
        <v>0</v>
      </c>
      <c r="P877" s="72">
        <v>100</v>
      </c>
    </row>
    <row r="878" spans="1:16" ht="31.5" x14ac:dyDescent="0.25">
      <c r="A878" s="77" t="s">
        <v>48</v>
      </c>
      <c r="B878" s="78" t="s">
        <v>33</v>
      </c>
      <c r="C878" s="78"/>
      <c r="D878" s="78"/>
      <c r="E878" s="78"/>
      <c r="F878" s="78"/>
      <c r="G878" s="78"/>
      <c r="H878" s="78"/>
      <c r="I878" s="78"/>
      <c r="J878" s="195">
        <v>10540644.68</v>
      </c>
      <c r="K878" s="194">
        <v>6433853.2800000003</v>
      </c>
      <c r="L878" s="194">
        <v>4106791.4</v>
      </c>
      <c r="M878" s="194">
        <v>10537608.119999999</v>
      </c>
      <c r="N878" s="194">
        <v>6433813.2800000003</v>
      </c>
      <c r="O878" s="194">
        <v>4103794.84</v>
      </c>
      <c r="P878" s="72">
        <v>99.971191894877535</v>
      </c>
    </row>
    <row r="879" spans="1:16" x14ac:dyDescent="0.25">
      <c r="A879" s="70" t="s">
        <v>838</v>
      </c>
      <c r="B879" s="71" t="s">
        <v>33</v>
      </c>
      <c r="C879" s="71" t="s">
        <v>417</v>
      </c>
      <c r="D879" s="71"/>
      <c r="E879" s="71"/>
      <c r="F879" s="71"/>
      <c r="G879" s="71"/>
      <c r="H879" s="71"/>
      <c r="I879" s="71"/>
      <c r="J879" s="194">
        <v>10156644.68</v>
      </c>
      <c r="K879" s="194">
        <v>6049853.2800000003</v>
      </c>
      <c r="L879" s="194">
        <v>4106791.4</v>
      </c>
      <c r="M879" s="194">
        <v>10153608.119999999</v>
      </c>
      <c r="N879" s="194">
        <v>6049813.2800000003</v>
      </c>
      <c r="O879" s="194">
        <v>4103794.84</v>
      </c>
      <c r="P879" s="72">
        <v>99.970102724908955</v>
      </c>
    </row>
    <row r="880" spans="1:16" x14ac:dyDescent="0.25">
      <c r="A880" s="70" t="s">
        <v>202</v>
      </c>
      <c r="B880" s="71" t="s">
        <v>33</v>
      </c>
      <c r="C880" s="71" t="s">
        <v>417</v>
      </c>
      <c r="D880" s="71" t="s">
        <v>2</v>
      </c>
      <c r="E880" s="71"/>
      <c r="F880" s="71"/>
      <c r="G880" s="71"/>
      <c r="H880" s="71"/>
      <c r="I880" s="71"/>
      <c r="J880" s="194">
        <v>10156644.68</v>
      </c>
      <c r="K880" s="194">
        <v>6049853.2800000003</v>
      </c>
      <c r="L880" s="194">
        <v>4106791.4</v>
      </c>
      <c r="M880" s="194">
        <v>10153608.119999999</v>
      </c>
      <c r="N880" s="194">
        <v>6049813.2800000003</v>
      </c>
      <c r="O880" s="194">
        <v>4103794.84</v>
      </c>
      <c r="P880" s="72">
        <v>99.970102724908955</v>
      </c>
    </row>
    <row r="881" spans="1:16" ht="47.25" x14ac:dyDescent="0.25">
      <c r="A881" s="70" t="s">
        <v>921</v>
      </c>
      <c r="B881" s="71" t="s">
        <v>33</v>
      </c>
      <c r="C881" s="71" t="s">
        <v>417</v>
      </c>
      <c r="D881" s="71" t="s">
        <v>2</v>
      </c>
      <c r="E881" s="71" t="s">
        <v>99</v>
      </c>
      <c r="F881" s="71"/>
      <c r="G881" s="71"/>
      <c r="H881" s="71"/>
      <c r="I881" s="71"/>
      <c r="J881" s="194">
        <v>10156644.68</v>
      </c>
      <c r="K881" s="194">
        <v>6049853.2800000003</v>
      </c>
      <c r="L881" s="194">
        <v>4106791.4</v>
      </c>
      <c r="M881" s="194">
        <v>10153608.119999999</v>
      </c>
      <c r="N881" s="194">
        <v>6049813.2800000003</v>
      </c>
      <c r="O881" s="194">
        <v>4103794.84</v>
      </c>
      <c r="P881" s="72">
        <v>99.970102724908955</v>
      </c>
    </row>
    <row r="882" spans="1:16" ht="47.25" x14ac:dyDescent="0.25">
      <c r="A882" s="70" t="s">
        <v>892</v>
      </c>
      <c r="B882" s="71" t="s">
        <v>33</v>
      </c>
      <c r="C882" s="71" t="s">
        <v>417</v>
      </c>
      <c r="D882" s="71" t="s">
        <v>2</v>
      </c>
      <c r="E882" s="71" t="s">
        <v>99</v>
      </c>
      <c r="F882" s="71" t="s">
        <v>260</v>
      </c>
      <c r="G882" s="71"/>
      <c r="H882" s="71"/>
      <c r="I882" s="71"/>
      <c r="J882" s="194">
        <v>3113546.27</v>
      </c>
      <c r="K882" s="194">
        <v>522776.39</v>
      </c>
      <c r="L882" s="194">
        <v>2590769.88</v>
      </c>
      <c r="M882" s="194">
        <v>3113546.27</v>
      </c>
      <c r="N882" s="194">
        <v>522776.39</v>
      </c>
      <c r="O882" s="194">
        <v>2590769.88</v>
      </c>
      <c r="P882" s="72">
        <v>100</v>
      </c>
    </row>
    <row r="883" spans="1:16" x14ac:dyDescent="0.25">
      <c r="A883" s="70" t="s">
        <v>893</v>
      </c>
      <c r="B883" s="71" t="s">
        <v>33</v>
      </c>
      <c r="C883" s="71" t="s">
        <v>417</v>
      </c>
      <c r="D883" s="71" t="s">
        <v>2</v>
      </c>
      <c r="E883" s="71" t="s">
        <v>99</v>
      </c>
      <c r="F883" s="71" t="s">
        <v>260</v>
      </c>
      <c r="G883" s="71" t="s">
        <v>190</v>
      </c>
      <c r="H883" s="71"/>
      <c r="I883" s="71"/>
      <c r="J883" s="194">
        <v>2983599.27</v>
      </c>
      <c r="K883" s="194">
        <v>392829.39</v>
      </c>
      <c r="L883" s="194">
        <v>2590769.88</v>
      </c>
      <c r="M883" s="194">
        <v>2983599.27</v>
      </c>
      <c r="N883" s="194">
        <v>392829.39</v>
      </c>
      <c r="O883" s="194">
        <v>2590769.88</v>
      </c>
      <c r="P883" s="72">
        <v>100</v>
      </c>
    </row>
    <row r="884" spans="1:16" ht="47.25" x14ac:dyDescent="0.25">
      <c r="A884" s="70" t="s">
        <v>1116</v>
      </c>
      <c r="B884" s="71" t="s">
        <v>33</v>
      </c>
      <c r="C884" s="71" t="s">
        <v>417</v>
      </c>
      <c r="D884" s="71" t="s">
        <v>2</v>
      </c>
      <c r="E884" s="71" t="s">
        <v>99</v>
      </c>
      <c r="F884" s="71" t="s">
        <v>260</v>
      </c>
      <c r="G884" s="71" t="s">
        <v>190</v>
      </c>
      <c r="H884" s="71" t="s">
        <v>256</v>
      </c>
      <c r="I884" s="71"/>
      <c r="J884" s="194">
        <v>366660</v>
      </c>
      <c r="K884" s="194">
        <v>366660</v>
      </c>
      <c r="L884" s="194">
        <v>0</v>
      </c>
      <c r="M884" s="194">
        <v>366660</v>
      </c>
      <c r="N884" s="194">
        <v>366660</v>
      </c>
      <c r="O884" s="194">
        <v>0</v>
      </c>
      <c r="P884" s="72">
        <v>100</v>
      </c>
    </row>
    <row r="885" spans="1:16" x14ac:dyDescent="0.25">
      <c r="A885" s="70" t="s">
        <v>231</v>
      </c>
      <c r="B885" s="71" t="s">
        <v>33</v>
      </c>
      <c r="C885" s="71" t="s">
        <v>417</v>
      </c>
      <c r="D885" s="71" t="s">
        <v>2</v>
      </c>
      <c r="E885" s="71" t="s">
        <v>99</v>
      </c>
      <c r="F885" s="71" t="s">
        <v>260</v>
      </c>
      <c r="G885" s="71" t="s">
        <v>190</v>
      </c>
      <c r="H885" s="71" t="s">
        <v>256</v>
      </c>
      <c r="I885" s="71" t="s">
        <v>828</v>
      </c>
      <c r="J885" s="194">
        <v>366660</v>
      </c>
      <c r="K885" s="194">
        <v>366660</v>
      </c>
      <c r="L885" s="194">
        <v>0</v>
      </c>
      <c r="M885" s="194">
        <v>366660</v>
      </c>
      <c r="N885" s="194">
        <v>366660</v>
      </c>
      <c r="O885" s="194">
        <v>0</v>
      </c>
      <c r="P885" s="72">
        <v>100</v>
      </c>
    </row>
    <row r="886" spans="1:16" ht="63" x14ac:dyDescent="0.25">
      <c r="A886" s="70" t="s">
        <v>250</v>
      </c>
      <c r="B886" s="71" t="s">
        <v>33</v>
      </c>
      <c r="C886" s="71" t="s">
        <v>417</v>
      </c>
      <c r="D886" s="71" t="s">
        <v>2</v>
      </c>
      <c r="E886" s="71" t="s">
        <v>99</v>
      </c>
      <c r="F886" s="71" t="s">
        <v>260</v>
      </c>
      <c r="G886" s="71" t="s">
        <v>190</v>
      </c>
      <c r="H886" s="71" t="s">
        <v>256</v>
      </c>
      <c r="I886" s="71" t="s">
        <v>3</v>
      </c>
      <c r="J886" s="194">
        <v>366660</v>
      </c>
      <c r="K886" s="194">
        <v>366660</v>
      </c>
      <c r="L886" s="194">
        <v>0</v>
      </c>
      <c r="M886" s="194">
        <v>366660</v>
      </c>
      <c r="N886" s="194">
        <v>366660</v>
      </c>
      <c r="O886" s="194">
        <v>0</v>
      </c>
      <c r="P886" s="72">
        <v>100</v>
      </c>
    </row>
    <row r="887" spans="1:16" ht="47.25" x14ac:dyDescent="0.25">
      <c r="A887" s="70" t="s">
        <v>813</v>
      </c>
      <c r="B887" s="71" t="s">
        <v>33</v>
      </c>
      <c r="C887" s="71" t="s">
        <v>417</v>
      </c>
      <c r="D887" s="71" t="s">
        <v>2</v>
      </c>
      <c r="E887" s="71" t="s">
        <v>99</v>
      </c>
      <c r="F887" s="71" t="s">
        <v>260</v>
      </c>
      <c r="G887" s="71" t="s">
        <v>190</v>
      </c>
      <c r="H887" s="71" t="s">
        <v>360</v>
      </c>
      <c r="I887" s="71"/>
      <c r="J887" s="194">
        <v>2590769.88</v>
      </c>
      <c r="K887" s="194">
        <v>0</v>
      </c>
      <c r="L887" s="194">
        <v>2590769.88</v>
      </c>
      <c r="M887" s="194">
        <v>2590769.88</v>
      </c>
      <c r="N887" s="194">
        <v>0</v>
      </c>
      <c r="O887" s="194">
        <v>2590769.88</v>
      </c>
      <c r="P887" s="72">
        <v>100</v>
      </c>
    </row>
    <row r="888" spans="1:16" x14ac:dyDescent="0.25">
      <c r="A888" s="70" t="s">
        <v>231</v>
      </c>
      <c r="B888" s="71" t="s">
        <v>33</v>
      </c>
      <c r="C888" s="71" t="s">
        <v>417</v>
      </c>
      <c r="D888" s="71" t="s">
        <v>2</v>
      </c>
      <c r="E888" s="71" t="s">
        <v>99</v>
      </c>
      <c r="F888" s="71" t="s">
        <v>260</v>
      </c>
      <c r="G888" s="71" t="s">
        <v>190</v>
      </c>
      <c r="H888" s="71" t="s">
        <v>360</v>
      </c>
      <c r="I888" s="71" t="s">
        <v>828</v>
      </c>
      <c r="J888" s="194">
        <v>2590769.88</v>
      </c>
      <c r="K888" s="194">
        <v>0</v>
      </c>
      <c r="L888" s="194">
        <v>2590769.88</v>
      </c>
      <c r="M888" s="194">
        <v>2590769.88</v>
      </c>
      <c r="N888" s="194">
        <v>0</v>
      </c>
      <c r="O888" s="194">
        <v>2590769.88</v>
      </c>
      <c r="P888" s="72">
        <v>100</v>
      </c>
    </row>
    <row r="889" spans="1:16" ht="63" x14ac:dyDescent="0.25">
      <c r="A889" s="70" t="s">
        <v>250</v>
      </c>
      <c r="B889" s="71" t="s">
        <v>33</v>
      </c>
      <c r="C889" s="71" t="s">
        <v>417</v>
      </c>
      <c r="D889" s="71" t="s">
        <v>2</v>
      </c>
      <c r="E889" s="71" t="s">
        <v>99</v>
      </c>
      <c r="F889" s="71" t="s">
        <v>260</v>
      </c>
      <c r="G889" s="71" t="s">
        <v>190</v>
      </c>
      <c r="H889" s="71" t="s">
        <v>360</v>
      </c>
      <c r="I889" s="71" t="s">
        <v>3</v>
      </c>
      <c r="J889" s="194">
        <v>2590769.88</v>
      </c>
      <c r="K889" s="194">
        <v>0</v>
      </c>
      <c r="L889" s="194">
        <v>2590769.88</v>
      </c>
      <c r="M889" s="194">
        <v>2590769.88</v>
      </c>
      <c r="N889" s="194">
        <v>0</v>
      </c>
      <c r="O889" s="194">
        <v>2590769.88</v>
      </c>
      <c r="P889" s="72">
        <v>100</v>
      </c>
    </row>
    <row r="890" spans="1:16" ht="47.25" x14ac:dyDescent="0.25">
      <c r="A890" s="70" t="s">
        <v>813</v>
      </c>
      <c r="B890" s="71" t="s">
        <v>33</v>
      </c>
      <c r="C890" s="71" t="s">
        <v>417</v>
      </c>
      <c r="D890" s="71" t="s">
        <v>2</v>
      </c>
      <c r="E890" s="71" t="s">
        <v>99</v>
      </c>
      <c r="F890" s="71" t="s">
        <v>260</v>
      </c>
      <c r="G890" s="71" t="s">
        <v>190</v>
      </c>
      <c r="H890" s="71" t="s">
        <v>361</v>
      </c>
      <c r="I890" s="71"/>
      <c r="J890" s="194">
        <v>26169.39</v>
      </c>
      <c r="K890" s="194">
        <v>26169.39</v>
      </c>
      <c r="L890" s="194">
        <v>0</v>
      </c>
      <c r="M890" s="194">
        <v>26169.39</v>
      </c>
      <c r="N890" s="194">
        <v>26169.39</v>
      </c>
      <c r="O890" s="194">
        <v>0</v>
      </c>
      <c r="P890" s="72">
        <v>100</v>
      </c>
    </row>
    <row r="891" spans="1:16" x14ac:dyDescent="0.25">
      <c r="A891" s="70" t="s">
        <v>231</v>
      </c>
      <c r="B891" s="71" t="s">
        <v>33</v>
      </c>
      <c r="C891" s="71" t="s">
        <v>417</v>
      </c>
      <c r="D891" s="71" t="s">
        <v>2</v>
      </c>
      <c r="E891" s="71" t="s">
        <v>99</v>
      </c>
      <c r="F891" s="71" t="s">
        <v>260</v>
      </c>
      <c r="G891" s="71" t="s">
        <v>190</v>
      </c>
      <c r="H891" s="71" t="s">
        <v>361</v>
      </c>
      <c r="I891" s="71" t="s">
        <v>828</v>
      </c>
      <c r="J891" s="194">
        <v>26169.39</v>
      </c>
      <c r="K891" s="194">
        <v>26169.39</v>
      </c>
      <c r="L891" s="194">
        <v>0</v>
      </c>
      <c r="M891" s="194">
        <v>26169.39</v>
      </c>
      <c r="N891" s="194">
        <v>26169.39</v>
      </c>
      <c r="O891" s="194">
        <v>0</v>
      </c>
      <c r="P891" s="72">
        <v>100</v>
      </c>
    </row>
    <row r="892" spans="1:16" ht="63" x14ac:dyDescent="0.25">
      <c r="A892" s="70" t="s">
        <v>250</v>
      </c>
      <c r="B892" s="71" t="s">
        <v>33</v>
      </c>
      <c r="C892" s="71" t="s">
        <v>417</v>
      </c>
      <c r="D892" s="71" t="s">
        <v>2</v>
      </c>
      <c r="E892" s="71" t="s">
        <v>99</v>
      </c>
      <c r="F892" s="71" t="s">
        <v>260</v>
      </c>
      <c r="G892" s="71" t="s">
        <v>190</v>
      </c>
      <c r="H892" s="71" t="s">
        <v>361</v>
      </c>
      <c r="I892" s="71" t="s">
        <v>3</v>
      </c>
      <c r="J892" s="194">
        <v>26169.39</v>
      </c>
      <c r="K892" s="194">
        <v>26169.39</v>
      </c>
      <c r="L892" s="194">
        <v>0</v>
      </c>
      <c r="M892" s="194">
        <v>26169.39</v>
      </c>
      <c r="N892" s="194">
        <v>26169.39</v>
      </c>
      <c r="O892" s="194">
        <v>0</v>
      </c>
      <c r="P892" s="72">
        <v>100</v>
      </c>
    </row>
    <row r="893" spans="1:16" ht="31.5" x14ac:dyDescent="0.25">
      <c r="A893" s="70" t="s">
        <v>369</v>
      </c>
      <c r="B893" s="71" t="s">
        <v>33</v>
      </c>
      <c r="C893" s="71" t="s">
        <v>417</v>
      </c>
      <c r="D893" s="71" t="s">
        <v>2</v>
      </c>
      <c r="E893" s="71" t="s">
        <v>99</v>
      </c>
      <c r="F893" s="71" t="s">
        <v>260</v>
      </c>
      <c r="G893" s="71" t="s">
        <v>13</v>
      </c>
      <c r="H893" s="71"/>
      <c r="I893" s="71"/>
      <c r="J893" s="194">
        <v>129947</v>
      </c>
      <c r="K893" s="194">
        <v>129947</v>
      </c>
      <c r="L893" s="194">
        <v>0</v>
      </c>
      <c r="M893" s="194">
        <v>129947</v>
      </c>
      <c r="N893" s="194">
        <v>129947</v>
      </c>
      <c r="O893" s="194">
        <v>0</v>
      </c>
      <c r="P893" s="72">
        <v>100</v>
      </c>
    </row>
    <row r="894" spans="1:16" ht="78.75" x14ac:dyDescent="0.25">
      <c r="A894" s="70" t="s">
        <v>370</v>
      </c>
      <c r="B894" s="71" t="s">
        <v>33</v>
      </c>
      <c r="C894" s="71" t="s">
        <v>417</v>
      </c>
      <c r="D894" s="71" t="s">
        <v>2</v>
      </c>
      <c r="E894" s="71" t="s">
        <v>99</v>
      </c>
      <c r="F894" s="71" t="s">
        <v>260</v>
      </c>
      <c r="G894" s="71" t="s">
        <v>13</v>
      </c>
      <c r="H894" s="71" t="s">
        <v>235</v>
      </c>
      <c r="I894" s="71"/>
      <c r="J894" s="194">
        <v>129947</v>
      </c>
      <c r="K894" s="194">
        <v>129947</v>
      </c>
      <c r="L894" s="194">
        <v>0</v>
      </c>
      <c r="M894" s="194">
        <v>129947</v>
      </c>
      <c r="N894" s="194">
        <v>129947</v>
      </c>
      <c r="O894" s="194">
        <v>0</v>
      </c>
      <c r="P894" s="72">
        <v>100</v>
      </c>
    </row>
    <row r="895" spans="1:16" ht="31.5" x14ac:dyDescent="0.25">
      <c r="A895" s="70" t="s">
        <v>228</v>
      </c>
      <c r="B895" s="71" t="s">
        <v>33</v>
      </c>
      <c r="C895" s="71" t="s">
        <v>417</v>
      </c>
      <c r="D895" s="71" t="s">
        <v>2</v>
      </c>
      <c r="E895" s="71" t="s">
        <v>99</v>
      </c>
      <c r="F895" s="71" t="s">
        <v>260</v>
      </c>
      <c r="G895" s="71" t="s">
        <v>13</v>
      </c>
      <c r="H895" s="71" t="s">
        <v>235</v>
      </c>
      <c r="I895" s="71" t="s">
        <v>768</v>
      </c>
      <c r="J895" s="194">
        <v>24947</v>
      </c>
      <c r="K895" s="194">
        <v>24947</v>
      </c>
      <c r="L895" s="194">
        <v>0</v>
      </c>
      <c r="M895" s="194">
        <v>24947</v>
      </c>
      <c r="N895" s="194">
        <v>24947</v>
      </c>
      <c r="O895" s="194">
        <v>0</v>
      </c>
      <c r="P895" s="72">
        <v>100</v>
      </c>
    </row>
    <row r="896" spans="1:16" ht="31.5" x14ac:dyDescent="0.25">
      <c r="A896" s="70" t="s">
        <v>229</v>
      </c>
      <c r="B896" s="71" t="s">
        <v>33</v>
      </c>
      <c r="C896" s="71" t="s">
        <v>417</v>
      </c>
      <c r="D896" s="71" t="s">
        <v>2</v>
      </c>
      <c r="E896" s="71" t="s">
        <v>99</v>
      </c>
      <c r="F896" s="71" t="s">
        <v>260</v>
      </c>
      <c r="G896" s="71" t="s">
        <v>13</v>
      </c>
      <c r="H896" s="71" t="s">
        <v>235</v>
      </c>
      <c r="I896" s="71" t="s">
        <v>230</v>
      </c>
      <c r="J896" s="194">
        <v>24947</v>
      </c>
      <c r="K896" s="194">
        <v>24947</v>
      </c>
      <c r="L896" s="194">
        <v>0</v>
      </c>
      <c r="M896" s="194">
        <v>24947</v>
      </c>
      <c r="N896" s="194">
        <v>24947</v>
      </c>
      <c r="O896" s="194">
        <v>0</v>
      </c>
      <c r="P896" s="72">
        <v>100</v>
      </c>
    </row>
    <row r="897" spans="1:16" x14ac:dyDescent="0.25">
      <c r="A897" s="70" t="s">
        <v>263</v>
      </c>
      <c r="B897" s="71" t="s">
        <v>33</v>
      </c>
      <c r="C897" s="71" t="s">
        <v>417</v>
      </c>
      <c r="D897" s="71" t="s">
        <v>2</v>
      </c>
      <c r="E897" s="71" t="s">
        <v>99</v>
      </c>
      <c r="F897" s="71" t="s">
        <v>260</v>
      </c>
      <c r="G897" s="71" t="s">
        <v>13</v>
      </c>
      <c r="H897" s="71" t="s">
        <v>235</v>
      </c>
      <c r="I897" s="71" t="s">
        <v>835</v>
      </c>
      <c r="J897" s="194">
        <v>105000</v>
      </c>
      <c r="K897" s="194">
        <v>105000</v>
      </c>
      <c r="L897" s="194">
        <v>0</v>
      </c>
      <c r="M897" s="194">
        <v>105000</v>
      </c>
      <c r="N897" s="194">
        <v>105000</v>
      </c>
      <c r="O897" s="194">
        <v>0</v>
      </c>
      <c r="P897" s="72">
        <v>100</v>
      </c>
    </row>
    <row r="898" spans="1:16" x14ac:dyDescent="0.25">
      <c r="A898" s="70" t="s">
        <v>294</v>
      </c>
      <c r="B898" s="71" t="s">
        <v>33</v>
      </c>
      <c r="C898" s="71" t="s">
        <v>417</v>
      </c>
      <c r="D898" s="71" t="s">
        <v>2</v>
      </c>
      <c r="E898" s="71" t="s">
        <v>99</v>
      </c>
      <c r="F898" s="71" t="s">
        <v>260</v>
      </c>
      <c r="G898" s="71" t="s">
        <v>13</v>
      </c>
      <c r="H898" s="71" t="s">
        <v>235</v>
      </c>
      <c r="I898" s="71" t="s">
        <v>295</v>
      </c>
      <c r="J898" s="194">
        <v>105000</v>
      </c>
      <c r="K898" s="194">
        <v>105000</v>
      </c>
      <c r="L898" s="194">
        <v>0</v>
      </c>
      <c r="M898" s="194">
        <v>105000</v>
      </c>
      <c r="N898" s="194">
        <v>105000</v>
      </c>
      <c r="O898" s="194">
        <v>0</v>
      </c>
      <c r="P898" s="72">
        <v>100</v>
      </c>
    </row>
    <row r="899" spans="1:16" ht="47.25" x14ac:dyDescent="0.25">
      <c r="A899" s="70" t="s">
        <v>597</v>
      </c>
      <c r="B899" s="71" t="s">
        <v>33</v>
      </c>
      <c r="C899" s="71" t="s">
        <v>417</v>
      </c>
      <c r="D899" s="71" t="s">
        <v>2</v>
      </c>
      <c r="E899" s="71" t="s">
        <v>99</v>
      </c>
      <c r="F899" s="71" t="s">
        <v>185</v>
      </c>
      <c r="G899" s="71"/>
      <c r="H899" s="71"/>
      <c r="I899" s="71"/>
      <c r="J899" s="194">
        <v>1428531.54</v>
      </c>
      <c r="K899" s="194">
        <v>0</v>
      </c>
      <c r="L899" s="194">
        <v>1428531.54</v>
      </c>
      <c r="M899" s="194">
        <v>1425534.98</v>
      </c>
      <c r="N899" s="194">
        <v>0</v>
      </c>
      <c r="O899" s="194">
        <v>1425534.98</v>
      </c>
      <c r="P899" s="72">
        <v>99.790234942940074</v>
      </c>
    </row>
    <row r="900" spans="1:16" ht="47.25" x14ac:dyDescent="0.25">
      <c r="A900" s="70" t="s">
        <v>612</v>
      </c>
      <c r="B900" s="71" t="s">
        <v>33</v>
      </c>
      <c r="C900" s="71" t="s">
        <v>417</v>
      </c>
      <c r="D900" s="71" t="s">
        <v>2</v>
      </c>
      <c r="E900" s="71" t="s">
        <v>99</v>
      </c>
      <c r="F900" s="71" t="s">
        <v>185</v>
      </c>
      <c r="G900" s="71" t="s">
        <v>245</v>
      </c>
      <c r="H900" s="71"/>
      <c r="I900" s="71"/>
      <c r="J900" s="194">
        <v>1428531.54</v>
      </c>
      <c r="K900" s="194">
        <v>0</v>
      </c>
      <c r="L900" s="194">
        <v>1428531.54</v>
      </c>
      <c r="M900" s="194">
        <v>1425534.98</v>
      </c>
      <c r="N900" s="194">
        <v>0</v>
      </c>
      <c r="O900" s="194">
        <v>1425534.98</v>
      </c>
      <c r="P900" s="72">
        <v>99.790234942940074</v>
      </c>
    </row>
    <row r="901" spans="1:16" ht="78.75" x14ac:dyDescent="0.25">
      <c r="A901" s="70" t="s">
        <v>779</v>
      </c>
      <c r="B901" s="71" t="s">
        <v>33</v>
      </c>
      <c r="C901" s="71" t="s">
        <v>417</v>
      </c>
      <c r="D901" s="71" t="s">
        <v>2</v>
      </c>
      <c r="E901" s="71" t="s">
        <v>99</v>
      </c>
      <c r="F901" s="71" t="s">
        <v>185</v>
      </c>
      <c r="G901" s="71" t="s">
        <v>245</v>
      </c>
      <c r="H901" s="71" t="s">
        <v>894</v>
      </c>
      <c r="I901" s="71"/>
      <c r="J901" s="194">
        <v>1428531.54</v>
      </c>
      <c r="K901" s="194">
        <v>0</v>
      </c>
      <c r="L901" s="194">
        <v>1428531.54</v>
      </c>
      <c r="M901" s="194">
        <v>1425534.98</v>
      </c>
      <c r="N901" s="194">
        <v>0</v>
      </c>
      <c r="O901" s="194">
        <v>1425534.98</v>
      </c>
      <c r="P901" s="72">
        <v>99.790234942940074</v>
      </c>
    </row>
    <row r="902" spans="1:16" ht="31.5" x14ac:dyDescent="0.25">
      <c r="A902" s="70" t="s">
        <v>228</v>
      </c>
      <c r="B902" s="71" t="s">
        <v>33</v>
      </c>
      <c r="C902" s="71" t="s">
        <v>417</v>
      </c>
      <c r="D902" s="71" t="s">
        <v>2</v>
      </c>
      <c r="E902" s="71" t="s">
        <v>99</v>
      </c>
      <c r="F902" s="71" t="s">
        <v>185</v>
      </c>
      <c r="G902" s="71" t="s">
        <v>245</v>
      </c>
      <c r="H902" s="71" t="s">
        <v>894</v>
      </c>
      <c r="I902" s="71" t="s">
        <v>768</v>
      </c>
      <c r="J902" s="194">
        <v>1428531.54</v>
      </c>
      <c r="K902" s="194">
        <v>0</v>
      </c>
      <c r="L902" s="194">
        <v>1428531.54</v>
      </c>
      <c r="M902" s="194">
        <v>1425534.98</v>
      </c>
      <c r="N902" s="194">
        <v>0</v>
      </c>
      <c r="O902" s="194">
        <v>1425534.98</v>
      </c>
      <c r="P902" s="72">
        <v>99.790234942940074</v>
      </c>
    </row>
    <row r="903" spans="1:16" ht="31.5" x14ac:dyDescent="0.25">
      <c r="A903" s="70" t="s">
        <v>229</v>
      </c>
      <c r="B903" s="71" t="s">
        <v>33</v>
      </c>
      <c r="C903" s="71" t="s">
        <v>417</v>
      </c>
      <c r="D903" s="71" t="s">
        <v>2</v>
      </c>
      <c r="E903" s="71" t="s">
        <v>99</v>
      </c>
      <c r="F903" s="71" t="s">
        <v>185</v>
      </c>
      <c r="G903" s="71" t="s">
        <v>245</v>
      </c>
      <c r="H903" s="71" t="s">
        <v>894</v>
      </c>
      <c r="I903" s="71" t="s">
        <v>230</v>
      </c>
      <c r="J903" s="194">
        <v>1428531.54</v>
      </c>
      <c r="K903" s="194">
        <v>0</v>
      </c>
      <c r="L903" s="194">
        <v>1428531.54</v>
      </c>
      <c r="M903" s="194">
        <v>1425534.98</v>
      </c>
      <c r="N903" s="194">
        <v>0</v>
      </c>
      <c r="O903" s="194">
        <v>1425534.98</v>
      </c>
      <c r="P903" s="72">
        <v>99.790234942940074</v>
      </c>
    </row>
    <row r="904" spans="1:16" ht="31.5" x14ac:dyDescent="0.25">
      <c r="A904" s="70" t="s">
        <v>222</v>
      </c>
      <c r="B904" s="71" t="s">
        <v>33</v>
      </c>
      <c r="C904" s="71" t="s">
        <v>417</v>
      </c>
      <c r="D904" s="71" t="s">
        <v>2</v>
      </c>
      <c r="E904" s="71" t="s">
        <v>99</v>
      </c>
      <c r="F904" s="71" t="s">
        <v>188</v>
      </c>
      <c r="G904" s="71"/>
      <c r="H904" s="71"/>
      <c r="I904" s="71"/>
      <c r="J904" s="194">
        <v>5614566.8700000001</v>
      </c>
      <c r="K904" s="194">
        <v>5527076.8899999997</v>
      </c>
      <c r="L904" s="194">
        <v>87489.98</v>
      </c>
      <c r="M904" s="194">
        <v>5614526.8700000001</v>
      </c>
      <c r="N904" s="194">
        <v>5527036.8899999997</v>
      </c>
      <c r="O904" s="194">
        <v>87489.98</v>
      </c>
      <c r="P904" s="72">
        <v>99.999287567484245</v>
      </c>
    </row>
    <row r="905" spans="1:16" x14ac:dyDescent="0.25">
      <c r="A905" s="70" t="s">
        <v>223</v>
      </c>
      <c r="B905" s="71" t="s">
        <v>33</v>
      </c>
      <c r="C905" s="71" t="s">
        <v>417</v>
      </c>
      <c r="D905" s="71" t="s">
        <v>2</v>
      </c>
      <c r="E905" s="71" t="s">
        <v>99</v>
      </c>
      <c r="F905" s="71" t="s">
        <v>188</v>
      </c>
      <c r="G905" s="71" t="s">
        <v>224</v>
      </c>
      <c r="H905" s="71"/>
      <c r="I905" s="71"/>
      <c r="J905" s="194">
        <v>5614566.8700000001</v>
      </c>
      <c r="K905" s="194">
        <v>5527076.8899999997</v>
      </c>
      <c r="L905" s="194">
        <v>87489.98</v>
      </c>
      <c r="M905" s="194">
        <v>5614526.8700000001</v>
      </c>
      <c r="N905" s="194">
        <v>5527036.8899999997</v>
      </c>
      <c r="O905" s="194">
        <v>87489.98</v>
      </c>
      <c r="P905" s="72">
        <v>99.999287567484245</v>
      </c>
    </row>
    <row r="906" spans="1:16" ht="47.25" x14ac:dyDescent="0.25">
      <c r="A906" s="70" t="s">
        <v>825</v>
      </c>
      <c r="B906" s="71" t="s">
        <v>33</v>
      </c>
      <c r="C906" s="71" t="s">
        <v>417</v>
      </c>
      <c r="D906" s="71" t="s">
        <v>2</v>
      </c>
      <c r="E906" s="71" t="s">
        <v>99</v>
      </c>
      <c r="F906" s="71" t="s">
        <v>188</v>
      </c>
      <c r="G906" s="71" t="s">
        <v>224</v>
      </c>
      <c r="H906" s="71" t="s">
        <v>225</v>
      </c>
      <c r="I906" s="71"/>
      <c r="J906" s="194">
        <v>5527076.8899999997</v>
      </c>
      <c r="K906" s="194">
        <v>5527076.8899999997</v>
      </c>
      <c r="L906" s="194">
        <v>0</v>
      </c>
      <c r="M906" s="194">
        <v>5527036.8899999997</v>
      </c>
      <c r="N906" s="194">
        <v>5527036.8899999997</v>
      </c>
      <c r="O906" s="194">
        <v>0</v>
      </c>
      <c r="P906" s="72">
        <v>99.999276290147648</v>
      </c>
    </row>
    <row r="907" spans="1:16" ht="78.75" x14ac:dyDescent="0.25">
      <c r="A907" s="70" t="s">
        <v>226</v>
      </c>
      <c r="B907" s="71" t="s">
        <v>33</v>
      </c>
      <c r="C907" s="71" t="s">
        <v>417</v>
      </c>
      <c r="D907" s="71" t="s">
        <v>2</v>
      </c>
      <c r="E907" s="71" t="s">
        <v>99</v>
      </c>
      <c r="F907" s="71" t="s">
        <v>188</v>
      </c>
      <c r="G907" s="71" t="s">
        <v>224</v>
      </c>
      <c r="H907" s="71" t="s">
        <v>225</v>
      </c>
      <c r="I907" s="71" t="s">
        <v>134</v>
      </c>
      <c r="J907" s="194">
        <v>4944759.6900000004</v>
      </c>
      <c r="K907" s="194">
        <v>4944759.6900000004</v>
      </c>
      <c r="L907" s="194">
        <v>0</v>
      </c>
      <c r="M907" s="194">
        <v>4944759.6900000004</v>
      </c>
      <c r="N907" s="194">
        <v>4944759.6900000004</v>
      </c>
      <c r="O907" s="194">
        <v>0</v>
      </c>
      <c r="P907" s="72">
        <v>100</v>
      </c>
    </row>
    <row r="908" spans="1:16" ht="31.5" x14ac:dyDescent="0.25">
      <c r="A908" s="70" t="s">
        <v>227</v>
      </c>
      <c r="B908" s="71" t="s">
        <v>33</v>
      </c>
      <c r="C908" s="71" t="s">
        <v>417</v>
      </c>
      <c r="D908" s="71" t="s">
        <v>2</v>
      </c>
      <c r="E908" s="71" t="s">
        <v>99</v>
      </c>
      <c r="F908" s="71" t="s">
        <v>188</v>
      </c>
      <c r="G908" s="71" t="s">
        <v>224</v>
      </c>
      <c r="H908" s="71" t="s">
        <v>225</v>
      </c>
      <c r="I908" s="71" t="s">
        <v>23</v>
      </c>
      <c r="J908" s="194">
        <v>4944759.6900000004</v>
      </c>
      <c r="K908" s="194">
        <v>4944759.6900000004</v>
      </c>
      <c r="L908" s="194">
        <v>0</v>
      </c>
      <c r="M908" s="194">
        <v>4944759.6900000004</v>
      </c>
      <c r="N908" s="194">
        <v>4944759.6900000004</v>
      </c>
      <c r="O908" s="194">
        <v>0</v>
      </c>
      <c r="P908" s="72">
        <v>100</v>
      </c>
    </row>
    <row r="909" spans="1:16" ht="31.5" x14ac:dyDescent="0.25">
      <c r="A909" s="70" t="s">
        <v>228</v>
      </c>
      <c r="B909" s="71" t="s">
        <v>33</v>
      </c>
      <c r="C909" s="71" t="s">
        <v>417</v>
      </c>
      <c r="D909" s="71" t="s">
        <v>2</v>
      </c>
      <c r="E909" s="71" t="s">
        <v>99</v>
      </c>
      <c r="F909" s="71" t="s">
        <v>188</v>
      </c>
      <c r="G909" s="71" t="s">
        <v>224</v>
      </c>
      <c r="H909" s="71" t="s">
        <v>225</v>
      </c>
      <c r="I909" s="71" t="s">
        <v>768</v>
      </c>
      <c r="J909" s="194">
        <v>582317.19999999995</v>
      </c>
      <c r="K909" s="194">
        <v>582317.19999999995</v>
      </c>
      <c r="L909" s="194">
        <v>0</v>
      </c>
      <c r="M909" s="194">
        <v>582277.19999999995</v>
      </c>
      <c r="N909" s="194">
        <v>582277.19999999995</v>
      </c>
      <c r="O909" s="194">
        <v>0</v>
      </c>
      <c r="P909" s="72">
        <v>99.993130891548461</v>
      </c>
    </row>
    <row r="910" spans="1:16" ht="31.5" x14ac:dyDescent="0.25">
      <c r="A910" s="70" t="s">
        <v>229</v>
      </c>
      <c r="B910" s="71" t="s">
        <v>33</v>
      </c>
      <c r="C910" s="71" t="s">
        <v>417</v>
      </c>
      <c r="D910" s="71" t="s">
        <v>2</v>
      </c>
      <c r="E910" s="71" t="s">
        <v>99</v>
      </c>
      <c r="F910" s="71" t="s">
        <v>188</v>
      </c>
      <c r="G910" s="71" t="s">
        <v>224</v>
      </c>
      <c r="H910" s="71" t="s">
        <v>225</v>
      </c>
      <c r="I910" s="71" t="s">
        <v>230</v>
      </c>
      <c r="J910" s="194">
        <v>582317.19999999995</v>
      </c>
      <c r="K910" s="194">
        <v>582317.19999999995</v>
      </c>
      <c r="L910" s="194">
        <v>0</v>
      </c>
      <c r="M910" s="194">
        <v>582277.19999999995</v>
      </c>
      <c r="N910" s="194">
        <v>582277.19999999995</v>
      </c>
      <c r="O910" s="194">
        <v>0</v>
      </c>
      <c r="P910" s="72">
        <v>99.993130891548461</v>
      </c>
    </row>
    <row r="911" spans="1:16" ht="31.5" x14ac:dyDescent="0.25">
      <c r="A911" s="70" t="s">
        <v>1044</v>
      </c>
      <c r="B911" s="71" t="s">
        <v>33</v>
      </c>
      <c r="C911" s="71" t="s">
        <v>417</v>
      </c>
      <c r="D911" s="71" t="s">
        <v>2</v>
      </c>
      <c r="E911" s="71" t="s">
        <v>99</v>
      </c>
      <c r="F911" s="71" t="s">
        <v>188</v>
      </c>
      <c r="G911" s="71" t="s">
        <v>224</v>
      </c>
      <c r="H911" s="71" t="s">
        <v>1045</v>
      </c>
      <c r="I911" s="71"/>
      <c r="J911" s="194">
        <v>87489.98</v>
      </c>
      <c r="K911" s="194">
        <v>0</v>
      </c>
      <c r="L911" s="194">
        <v>87489.98</v>
      </c>
      <c r="M911" s="194">
        <v>87489.98</v>
      </c>
      <c r="N911" s="194">
        <v>0</v>
      </c>
      <c r="O911" s="194">
        <v>87489.98</v>
      </c>
      <c r="P911" s="72">
        <v>100</v>
      </c>
    </row>
    <row r="912" spans="1:16" ht="78.75" x14ac:dyDescent="0.25">
      <c r="A912" s="70" t="s">
        <v>226</v>
      </c>
      <c r="B912" s="71" t="s">
        <v>33</v>
      </c>
      <c r="C912" s="71" t="s">
        <v>417</v>
      </c>
      <c r="D912" s="71" t="s">
        <v>2</v>
      </c>
      <c r="E912" s="71" t="s">
        <v>99</v>
      </c>
      <c r="F912" s="71" t="s">
        <v>188</v>
      </c>
      <c r="G912" s="71" t="s">
        <v>224</v>
      </c>
      <c r="H912" s="71" t="s">
        <v>1045</v>
      </c>
      <c r="I912" s="71" t="s">
        <v>134</v>
      </c>
      <c r="J912" s="194">
        <v>87489.98</v>
      </c>
      <c r="K912" s="194">
        <v>0</v>
      </c>
      <c r="L912" s="194">
        <v>87489.98</v>
      </c>
      <c r="M912" s="194">
        <v>87489.98</v>
      </c>
      <c r="N912" s="194">
        <v>0</v>
      </c>
      <c r="O912" s="194">
        <v>87489.98</v>
      </c>
      <c r="P912" s="72">
        <v>100</v>
      </c>
    </row>
    <row r="913" spans="1:16" ht="31.5" x14ac:dyDescent="0.25">
      <c r="A913" s="70" t="s">
        <v>227</v>
      </c>
      <c r="B913" s="71" t="s">
        <v>33</v>
      </c>
      <c r="C913" s="71" t="s">
        <v>417</v>
      </c>
      <c r="D913" s="71" t="s">
        <v>2</v>
      </c>
      <c r="E913" s="71" t="s">
        <v>99</v>
      </c>
      <c r="F913" s="71" t="s">
        <v>188</v>
      </c>
      <c r="G913" s="71" t="s">
        <v>224</v>
      </c>
      <c r="H913" s="71" t="s">
        <v>1045</v>
      </c>
      <c r="I913" s="71" t="s">
        <v>23</v>
      </c>
      <c r="J913" s="194">
        <v>87489.98</v>
      </c>
      <c r="K913" s="194">
        <v>0</v>
      </c>
      <c r="L913" s="194">
        <v>87489.98</v>
      </c>
      <c r="M913" s="194">
        <v>87489.98</v>
      </c>
      <c r="N913" s="194">
        <v>0</v>
      </c>
      <c r="O913" s="194">
        <v>87489.98</v>
      </c>
      <c r="P913" s="72">
        <v>100</v>
      </c>
    </row>
    <row r="914" spans="1:16" x14ac:dyDescent="0.25">
      <c r="A914" s="70" t="s">
        <v>843</v>
      </c>
      <c r="B914" s="71" t="s">
        <v>33</v>
      </c>
      <c r="C914" s="71" t="s">
        <v>2</v>
      </c>
      <c r="D914" s="71"/>
      <c r="E914" s="71"/>
      <c r="F914" s="71"/>
      <c r="G914" s="71"/>
      <c r="H914" s="71"/>
      <c r="I914" s="71"/>
      <c r="J914" s="194">
        <v>384000</v>
      </c>
      <c r="K914" s="194">
        <v>384000</v>
      </c>
      <c r="L914" s="194">
        <v>0</v>
      </c>
      <c r="M914" s="194">
        <v>384000</v>
      </c>
      <c r="N914" s="194">
        <v>384000</v>
      </c>
      <c r="O914" s="194">
        <v>0</v>
      </c>
      <c r="P914" s="72">
        <v>100</v>
      </c>
    </row>
    <row r="915" spans="1:16" x14ac:dyDescent="0.25">
      <c r="A915" s="70" t="s">
        <v>208</v>
      </c>
      <c r="B915" s="71" t="s">
        <v>33</v>
      </c>
      <c r="C915" s="71" t="s">
        <v>2</v>
      </c>
      <c r="D915" s="71" t="s">
        <v>754</v>
      </c>
      <c r="E915" s="71"/>
      <c r="F915" s="71"/>
      <c r="G915" s="71"/>
      <c r="H915" s="71"/>
      <c r="I915" s="71"/>
      <c r="J915" s="194">
        <v>384000</v>
      </c>
      <c r="K915" s="194">
        <v>384000</v>
      </c>
      <c r="L915" s="194">
        <v>0</v>
      </c>
      <c r="M915" s="194">
        <v>384000</v>
      </c>
      <c r="N915" s="194">
        <v>384000</v>
      </c>
      <c r="O915" s="194">
        <v>0</v>
      </c>
      <c r="P915" s="72">
        <v>100</v>
      </c>
    </row>
    <row r="916" spans="1:16" ht="47.25" x14ac:dyDescent="0.25">
      <c r="A916" s="70" t="s">
        <v>921</v>
      </c>
      <c r="B916" s="71" t="s">
        <v>33</v>
      </c>
      <c r="C916" s="71" t="s">
        <v>2</v>
      </c>
      <c r="D916" s="71" t="s">
        <v>754</v>
      </c>
      <c r="E916" s="71" t="s">
        <v>99</v>
      </c>
      <c r="F916" s="71"/>
      <c r="G916" s="71"/>
      <c r="H916" s="71"/>
      <c r="I916" s="71"/>
      <c r="J916" s="194">
        <v>384000</v>
      </c>
      <c r="K916" s="194">
        <v>384000</v>
      </c>
      <c r="L916" s="194">
        <v>0</v>
      </c>
      <c r="M916" s="194">
        <v>384000</v>
      </c>
      <c r="N916" s="194">
        <v>384000</v>
      </c>
      <c r="O916" s="194">
        <v>0</v>
      </c>
      <c r="P916" s="72">
        <v>100</v>
      </c>
    </row>
    <row r="917" spans="1:16" ht="31.5" x14ac:dyDescent="0.25">
      <c r="A917" s="70" t="s">
        <v>222</v>
      </c>
      <c r="B917" s="71" t="s">
        <v>33</v>
      </c>
      <c r="C917" s="71" t="s">
        <v>2</v>
      </c>
      <c r="D917" s="71" t="s">
        <v>754</v>
      </c>
      <c r="E917" s="71" t="s">
        <v>99</v>
      </c>
      <c r="F917" s="71" t="s">
        <v>188</v>
      </c>
      <c r="G917" s="71"/>
      <c r="H917" s="71"/>
      <c r="I917" s="71"/>
      <c r="J917" s="194">
        <v>384000</v>
      </c>
      <c r="K917" s="194">
        <v>384000</v>
      </c>
      <c r="L917" s="194">
        <v>0</v>
      </c>
      <c r="M917" s="194">
        <v>384000</v>
      </c>
      <c r="N917" s="194">
        <v>384000</v>
      </c>
      <c r="O917" s="194">
        <v>0</v>
      </c>
      <c r="P917" s="72">
        <v>100</v>
      </c>
    </row>
    <row r="918" spans="1:16" ht="63" x14ac:dyDescent="0.25">
      <c r="A918" s="70" t="s">
        <v>895</v>
      </c>
      <c r="B918" s="71" t="s">
        <v>33</v>
      </c>
      <c r="C918" s="71" t="s">
        <v>2</v>
      </c>
      <c r="D918" s="71" t="s">
        <v>754</v>
      </c>
      <c r="E918" s="71" t="s">
        <v>99</v>
      </c>
      <c r="F918" s="71" t="s">
        <v>188</v>
      </c>
      <c r="G918" s="71" t="s">
        <v>754</v>
      </c>
      <c r="H918" s="71"/>
      <c r="I918" s="71"/>
      <c r="J918" s="194">
        <v>384000</v>
      </c>
      <c r="K918" s="194">
        <v>384000</v>
      </c>
      <c r="L918" s="194">
        <v>0</v>
      </c>
      <c r="M918" s="194">
        <v>384000</v>
      </c>
      <c r="N918" s="194">
        <v>384000</v>
      </c>
      <c r="O918" s="194">
        <v>0</v>
      </c>
      <c r="P918" s="72">
        <v>100</v>
      </c>
    </row>
    <row r="919" spans="1:16" ht="63" x14ac:dyDescent="0.25">
      <c r="A919" s="70" t="s">
        <v>896</v>
      </c>
      <c r="B919" s="71" t="s">
        <v>33</v>
      </c>
      <c r="C919" s="71" t="s">
        <v>2</v>
      </c>
      <c r="D919" s="71" t="s">
        <v>754</v>
      </c>
      <c r="E919" s="71" t="s">
        <v>99</v>
      </c>
      <c r="F919" s="71" t="s">
        <v>188</v>
      </c>
      <c r="G919" s="71" t="s">
        <v>754</v>
      </c>
      <c r="H919" s="71" t="s">
        <v>246</v>
      </c>
      <c r="I919" s="71"/>
      <c r="J919" s="194">
        <v>384000</v>
      </c>
      <c r="K919" s="194">
        <v>384000</v>
      </c>
      <c r="L919" s="194">
        <v>0</v>
      </c>
      <c r="M919" s="194">
        <v>384000</v>
      </c>
      <c r="N919" s="194">
        <v>384000</v>
      </c>
      <c r="O919" s="194">
        <v>0</v>
      </c>
      <c r="P919" s="72">
        <v>100</v>
      </c>
    </row>
    <row r="920" spans="1:16" ht="31.5" x14ac:dyDescent="0.25">
      <c r="A920" s="70" t="s">
        <v>228</v>
      </c>
      <c r="B920" s="71" t="s">
        <v>33</v>
      </c>
      <c r="C920" s="71" t="s">
        <v>2</v>
      </c>
      <c r="D920" s="71" t="s">
        <v>754</v>
      </c>
      <c r="E920" s="71" t="s">
        <v>99</v>
      </c>
      <c r="F920" s="71" t="s">
        <v>188</v>
      </c>
      <c r="G920" s="71" t="s">
        <v>754</v>
      </c>
      <c r="H920" s="71" t="s">
        <v>246</v>
      </c>
      <c r="I920" s="71" t="s">
        <v>768</v>
      </c>
      <c r="J920" s="194">
        <v>384000</v>
      </c>
      <c r="K920" s="194">
        <v>384000</v>
      </c>
      <c r="L920" s="194">
        <v>0</v>
      </c>
      <c r="M920" s="194">
        <v>384000</v>
      </c>
      <c r="N920" s="194">
        <v>384000</v>
      </c>
      <c r="O920" s="194">
        <v>0</v>
      </c>
      <c r="P920" s="72">
        <v>100</v>
      </c>
    </row>
    <row r="921" spans="1:16" ht="31.5" x14ac:dyDescent="0.25">
      <c r="A921" s="70" t="s">
        <v>229</v>
      </c>
      <c r="B921" s="71" t="s">
        <v>33</v>
      </c>
      <c r="C921" s="71" t="s">
        <v>2</v>
      </c>
      <c r="D921" s="71" t="s">
        <v>754</v>
      </c>
      <c r="E921" s="71" t="s">
        <v>99</v>
      </c>
      <c r="F921" s="71" t="s">
        <v>188</v>
      </c>
      <c r="G921" s="71" t="s">
        <v>754</v>
      </c>
      <c r="H921" s="71" t="s">
        <v>246</v>
      </c>
      <c r="I921" s="71" t="s">
        <v>230</v>
      </c>
      <c r="J921" s="194">
        <v>384000</v>
      </c>
      <c r="K921" s="194">
        <v>384000</v>
      </c>
      <c r="L921" s="194">
        <v>0</v>
      </c>
      <c r="M921" s="194">
        <v>384000</v>
      </c>
      <c r="N921" s="194">
        <v>384000</v>
      </c>
      <c r="O921" s="194">
        <v>0</v>
      </c>
      <c r="P921" s="72">
        <v>100</v>
      </c>
    </row>
    <row r="922" spans="1:16" x14ac:dyDescent="0.25">
      <c r="A922" s="101" t="s">
        <v>907</v>
      </c>
      <c r="B922" s="102"/>
      <c r="C922" s="102"/>
      <c r="D922" s="102"/>
      <c r="E922" s="102"/>
      <c r="F922" s="102"/>
      <c r="G922" s="102"/>
      <c r="H922" s="102"/>
      <c r="I922" s="103"/>
      <c r="J922" s="196">
        <v>1266280954.51</v>
      </c>
      <c r="K922" s="196">
        <v>453920799.82999998</v>
      </c>
      <c r="L922" s="196">
        <v>798638698.25999999</v>
      </c>
      <c r="M922" s="196">
        <v>1249305391.55</v>
      </c>
      <c r="N922" s="196">
        <v>439307657.75999999</v>
      </c>
      <c r="O922" s="196">
        <v>798034302.48000002</v>
      </c>
      <c r="P922" s="73">
        <v>98.659415756073741</v>
      </c>
    </row>
  </sheetData>
  <mergeCells count="18">
    <mergeCell ref="K9:L9"/>
    <mergeCell ref="M9:M10"/>
    <mergeCell ref="A922:I922"/>
    <mergeCell ref="N9:O9"/>
    <mergeCell ref="P9:P10"/>
    <mergeCell ref="A1:P1"/>
    <mergeCell ref="A2:P2"/>
    <mergeCell ref="A3:P3"/>
    <mergeCell ref="A4:P4"/>
    <mergeCell ref="A5:P5"/>
    <mergeCell ref="A7:P7"/>
    <mergeCell ref="B6:M6"/>
    <mergeCell ref="A9:A10"/>
    <mergeCell ref="B9:B10"/>
    <mergeCell ref="C9:D10"/>
    <mergeCell ref="E9:H10"/>
    <mergeCell ref="I9:I10"/>
    <mergeCell ref="J9:J10"/>
  </mergeCells>
  <pageMargins left="0.39370078740157483" right="0.39370078740157483" top="1.1811023622047245" bottom="0.70866141732283472" header="0.31496062992125984" footer="0.31496062992125984"/>
  <pageSetup paperSize="9" scale="38"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80"/>
  <sheetViews>
    <sheetView view="pageBreakPreview" zoomScale="90" zoomScaleNormal="100" zoomScaleSheetLayoutView="90" workbookViewId="0">
      <selection activeCell="L19" sqref="L19:M19"/>
    </sheetView>
  </sheetViews>
  <sheetFormatPr defaultColWidth="9.140625" defaultRowHeight="15.75" x14ac:dyDescent="0.25"/>
  <cols>
    <col min="1" max="1" width="5.42578125" style="36" customWidth="1"/>
    <col min="2" max="2" width="58.42578125" style="38" customWidth="1"/>
    <col min="3" max="3" width="3.85546875" style="36" bestFit="1" customWidth="1"/>
    <col min="4" max="4" width="4" style="36" customWidth="1"/>
    <col min="5" max="5" width="6.85546875" style="36" customWidth="1"/>
    <col min="6" max="6" width="8.85546875" style="36" customWidth="1"/>
    <col min="7" max="7" width="6" style="36" customWidth="1"/>
    <col min="8" max="8" width="10.42578125" style="36" customWidth="1"/>
    <col min="9" max="9" width="10.7109375" style="36" customWidth="1"/>
    <col min="10" max="10" width="16.85546875" style="36" customWidth="1"/>
    <col min="11" max="11" width="5.28515625" style="36" customWidth="1"/>
    <col min="12" max="12" width="16.7109375" style="36" customWidth="1"/>
    <col min="13" max="13" width="1.85546875" style="36" customWidth="1"/>
    <col min="14" max="17" width="9.140625" style="36"/>
    <col min="18" max="18" width="16" style="36" bestFit="1" customWidth="1"/>
    <col min="19" max="19" width="9.42578125" style="36" bestFit="1" customWidth="1"/>
    <col min="20" max="16384" width="9.140625" style="36"/>
  </cols>
  <sheetData>
    <row r="1" spans="1:19" x14ac:dyDescent="0.25">
      <c r="A1" s="109" t="s">
        <v>899</v>
      </c>
      <c r="B1" s="109"/>
      <c r="C1" s="109"/>
      <c r="D1" s="109"/>
      <c r="E1" s="109"/>
      <c r="F1" s="109"/>
      <c r="G1" s="109"/>
      <c r="H1" s="109"/>
      <c r="I1" s="109"/>
      <c r="J1" s="109"/>
      <c r="K1" s="109"/>
      <c r="L1" s="109"/>
      <c r="M1" s="109"/>
      <c r="N1" s="109"/>
      <c r="O1" s="109"/>
      <c r="P1" s="109"/>
      <c r="Q1" s="109"/>
      <c r="R1" s="109"/>
      <c r="S1" s="109"/>
    </row>
    <row r="2" spans="1:19" x14ac:dyDescent="0.25">
      <c r="A2" s="109" t="s">
        <v>976</v>
      </c>
      <c r="B2" s="109"/>
      <c r="C2" s="109"/>
      <c r="D2" s="109"/>
      <c r="E2" s="109"/>
      <c r="F2" s="109"/>
      <c r="G2" s="109"/>
      <c r="H2" s="109"/>
      <c r="I2" s="109"/>
      <c r="J2" s="109"/>
      <c r="K2" s="109"/>
      <c r="L2" s="109"/>
      <c r="M2" s="109"/>
      <c r="N2" s="109"/>
      <c r="O2" s="109"/>
      <c r="P2" s="109"/>
      <c r="Q2" s="109"/>
      <c r="R2" s="109"/>
      <c r="S2" s="109"/>
    </row>
    <row r="3" spans="1:19" x14ac:dyDescent="0.25">
      <c r="A3" s="109" t="s">
        <v>948</v>
      </c>
      <c r="B3" s="109"/>
      <c r="C3" s="109"/>
      <c r="D3" s="109"/>
      <c r="E3" s="109"/>
      <c r="F3" s="109"/>
      <c r="G3" s="109"/>
      <c r="H3" s="109"/>
      <c r="I3" s="109"/>
      <c r="J3" s="109"/>
      <c r="K3" s="109"/>
      <c r="L3" s="109"/>
      <c r="M3" s="109"/>
      <c r="N3" s="109"/>
      <c r="O3" s="109"/>
      <c r="P3" s="109"/>
      <c r="Q3" s="109"/>
      <c r="R3" s="109"/>
      <c r="S3" s="109"/>
    </row>
    <row r="4" spans="1:19" x14ac:dyDescent="0.25">
      <c r="A4" s="109" t="s">
        <v>1032</v>
      </c>
      <c r="B4" s="109"/>
      <c r="C4" s="109"/>
      <c r="D4" s="109"/>
      <c r="E4" s="109"/>
      <c r="F4" s="109"/>
      <c r="G4" s="109"/>
      <c r="H4" s="109"/>
      <c r="I4" s="109"/>
      <c r="J4" s="109"/>
      <c r="K4" s="109"/>
      <c r="L4" s="109"/>
      <c r="M4" s="109"/>
      <c r="N4" s="109"/>
      <c r="O4" s="109"/>
      <c r="P4" s="109"/>
      <c r="Q4" s="109"/>
      <c r="R4" s="109"/>
      <c r="S4" s="109"/>
    </row>
    <row r="5" spans="1:19" x14ac:dyDescent="0.25">
      <c r="A5" s="109" t="s">
        <v>1029</v>
      </c>
      <c r="B5" s="109"/>
      <c r="C5" s="109"/>
      <c r="D5" s="109"/>
      <c r="E5" s="109"/>
      <c r="F5" s="109"/>
      <c r="G5" s="109"/>
      <c r="H5" s="109"/>
      <c r="I5" s="109"/>
      <c r="J5" s="109"/>
      <c r="K5" s="109"/>
      <c r="L5" s="109"/>
      <c r="M5" s="109"/>
      <c r="N5" s="109"/>
      <c r="O5" s="109"/>
      <c r="P5" s="109"/>
      <c r="Q5" s="109"/>
      <c r="R5" s="109"/>
      <c r="S5" s="109"/>
    </row>
    <row r="6" spans="1:19" x14ac:dyDescent="0.25">
      <c r="A6" s="113"/>
      <c r="B6" s="113"/>
      <c r="C6" s="113"/>
      <c r="D6" s="113"/>
      <c r="E6" s="113"/>
      <c r="F6" s="113"/>
      <c r="G6" s="113"/>
      <c r="H6" s="113"/>
      <c r="I6" s="113"/>
      <c r="J6" s="113"/>
      <c r="K6" s="113"/>
      <c r="L6" s="113"/>
      <c r="M6" s="113"/>
      <c r="N6" s="113"/>
      <c r="O6" s="113"/>
      <c r="P6" s="113"/>
      <c r="Q6" s="113"/>
      <c r="R6" s="113"/>
      <c r="S6" s="113"/>
    </row>
    <row r="7" spans="1:19" x14ac:dyDescent="0.25">
      <c r="A7" s="110" t="s">
        <v>394</v>
      </c>
      <c r="B7" s="110"/>
      <c r="C7" s="110"/>
      <c r="D7" s="110"/>
      <c r="E7" s="110"/>
      <c r="F7" s="110"/>
      <c r="G7" s="110"/>
      <c r="H7" s="110"/>
      <c r="I7" s="110"/>
      <c r="J7" s="110"/>
      <c r="K7" s="110"/>
      <c r="L7" s="110"/>
      <c r="M7" s="110"/>
      <c r="N7" s="110"/>
      <c r="O7" s="110"/>
      <c r="P7" s="110"/>
      <c r="Q7" s="110"/>
      <c r="R7" s="110"/>
      <c r="S7" s="110"/>
    </row>
    <row r="8" spans="1:19" x14ac:dyDescent="0.25">
      <c r="A8" s="110" t="s">
        <v>407</v>
      </c>
      <c r="B8" s="110"/>
      <c r="C8" s="110"/>
      <c r="D8" s="110"/>
      <c r="E8" s="110"/>
      <c r="F8" s="110"/>
      <c r="G8" s="110"/>
      <c r="H8" s="110"/>
      <c r="I8" s="110"/>
      <c r="J8" s="110"/>
      <c r="K8" s="110"/>
      <c r="L8" s="110"/>
      <c r="M8" s="110"/>
      <c r="N8" s="110"/>
      <c r="O8" s="110"/>
      <c r="P8" s="110"/>
      <c r="Q8" s="110"/>
      <c r="R8" s="110"/>
      <c r="S8" s="110"/>
    </row>
    <row r="9" spans="1:19" x14ac:dyDescent="0.25">
      <c r="A9" s="110" t="s">
        <v>406</v>
      </c>
      <c r="B9" s="110"/>
      <c r="C9" s="110"/>
      <c r="D9" s="110"/>
      <c r="E9" s="110"/>
      <c r="F9" s="110"/>
      <c r="G9" s="110"/>
      <c r="H9" s="110"/>
      <c r="I9" s="110"/>
      <c r="J9" s="110"/>
      <c r="K9" s="110"/>
      <c r="L9" s="110"/>
      <c r="M9" s="110"/>
      <c r="N9" s="110"/>
      <c r="O9" s="110"/>
      <c r="P9" s="110"/>
      <c r="Q9" s="110"/>
      <c r="R9" s="110"/>
      <c r="S9" s="110"/>
    </row>
    <row r="10" spans="1:19" x14ac:dyDescent="0.25">
      <c r="A10" s="110" t="s">
        <v>1117</v>
      </c>
      <c r="B10" s="110"/>
      <c r="C10" s="110"/>
      <c r="D10" s="110"/>
      <c r="E10" s="110"/>
      <c r="F10" s="110"/>
      <c r="G10" s="110"/>
      <c r="H10" s="110"/>
      <c r="I10" s="110"/>
      <c r="J10" s="110"/>
      <c r="K10" s="110"/>
      <c r="L10" s="110"/>
      <c r="M10" s="110"/>
      <c r="N10" s="110"/>
      <c r="O10" s="110"/>
      <c r="P10" s="110"/>
      <c r="Q10" s="110"/>
      <c r="R10" s="110"/>
      <c r="S10" s="110"/>
    </row>
    <row r="11" spans="1:19" x14ac:dyDescent="0.25">
      <c r="A11" s="114"/>
      <c r="B11" s="114"/>
      <c r="C11" s="114"/>
      <c r="D11" s="114"/>
      <c r="E11" s="114"/>
      <c r="F11" s="114"/>
      <c r="G11" s="114"/>
      <c r="H11" s="114"/>
      <c r="I11" s="114"/>
      <c r="J11" s="114"/>
      <c r="K11" s="114"/>
      <c r="L11" s="114"/>
      <c r="M11" s="114"/>
      <c r="N11" s="114"/>
      <c r="O11" s="114"/>
      <c r="P11" s="114"/>
      <c r="Q11" s="114"/>
      <c r="R11" s="114"/>
      <c r="S11" s="114"/>
    </row>
    <row r="12" spans="1:19" x14ac:dyDescent="0.25">
      <c r="A12" s="111"/>
      <c r="B12" s="100" t="s">
        <v>904</v>
      </c>
      <c r="C12" s="100" t="s">
        <v>919</v>
      </c>
      <c r="D12" s="100"/>
      <c r="E12" s="100"/>
      <c r="F12" s="100"/>
      <c r="G12" s="100" t="s">
        <v>920</v>
      </c>
      <c r="H12" s="100" t="s">
        <v>916</v>
      </c>
      <c r="I12" s="100"/>
      <c r="J12" s="100" t="s">
        <v>912</v>
      </c>
      <c r="K12" s="100"/>
      <c r="L12" s="100"/>
      <c r="M12" s="100"/>
      <c r="N12" s="100" t="s">
        <v>917</v>
      </c>
      <c r="O12" s="100"/>
      <c r="P12" s="100" t="s">
        <v>912</v>
      </c>
      <c r="Q12" s="100"/>
      <c r="R12" s="100"/>
      <c r="S12" s="100" t="s">
        <v>915</v>
      </c>
    </row>
    <row r="13" spans="1:19" ht="47.25" x14ac:dyDescent="0.25">
      <c r="A13" s="112"/>
      <c r="B13" s="100"/>
      <c r="C13" s="100"/>
      <c r="D13" s="100"/>
      <c r="E13" s="100"/>
      <c r="F13" s="100"/>
      <c r="G13" s="100"/>
      <c r="H13" s="100"/>
      <c r="I13" s="100"/>
      <c r="J13" s="100" t="s">
        <v>913</v>
      </c>
      <c r="K13" s="100"/>
      <c r="L13" s="100" t="s">
        <v>914</v>
      </c>
      <c r="M13" s="100"/>
      <c r="N13" s="100"/>
      <c r="O13" s="100"/>
      <c r="P13" s="100" t="s">
        <v>913</v>
      </c>
      <c r="Q13" s="100"/>
      <c r="R13" s="74" t="s">
        <v>914</v>
      </c>
      <c r="S13" s="100"/>
    </row>
    <row r="14" spans="1:19" ht="63" x14ac:dyDescent="0.25">
      <c r="A14" s="80">
        <v>1</v>
      </c>
      <c r="B14" s="70" t="s">
        <v>921</v>
      </c>
      <c r="C14" s="71" t="s">
        <v>99</v>
      </c>
      <c r="D14" s="71"/>
      <c r="E14" s="71"/>
      <c r="F14" s="71"/>
      <c r="G14" s="71"/>
      <c r="H14" s="192">
        <v>329196726.49000001</v>
      </c>
      <c r="I14" s="192"/>
      <c r="J14" s="192">
        <v>140535695.72999999</v>
      </c>
      <c r="K14" s="192"/>
      <c r="L14" s="192">
        <v>183618244.59999999</v>
      </c>
      <c r="M14" s="192"/>
      <c r="N14" s="192">
        <v>320925529.50999999</v>
      </c>
      <c r="O14" s="192"/>
      <c r="P14" s="192">
        <v>134495878.09999999</v>
      </c>
      <c r="Q14" s="192"/>
      <c r="R14" s="194">
        <v>183144890.36000001</v>
      </c>
      <c r="S14" s="72">
        <v>97.487460744767986</v>
      </c>
    </row>
    <row r="15" spans="1:19" ht="63" x14ac:dyDescent="0.25">
      <c r="A15" s="79"/>
      <c r="B15" s="70" t="s">
        <v>892</v>
      </c>
      <c r="C15" s="71" t="s">
        <v>99</v>
      </c>
      <c r="D15" s="71" t="s">
        <v>260</v>
      </c>
      <c r="E15" s="71"/>
      <c r="F15" s="71"/>
      <c r="G15" s="71"/>
      <c r="H15" s="192">
        <v>3113546.27</v>
      </c>
      <c r="I15" s="192"/>
      <c r="J15" s="192">
        <v>522776.39</v>
      </c>
      <c r="K15" s="192"/>
      <c r="L15" s="192">
        <v>2590769.88</v>
      </c>
      <c r="M15" s="192"/>
      <c r="N15" s="192">
        <v>3113546.27</v>
      </c>
      <c r="O15" s="192"/>
      <c r="P15" s="192">
        <v>522776.39</v>
      </c>
      <c r="Q15" s="192"/>
      <c r="R15" s="194">
        <v>2590769.88</v>
      </c>
      <c r="S15" s="72">
        <v>100</v>
      </c>
    </row>
    <row r="16" spans="1:19" x14ac:dyDescent="0.25">
      <c r="A16" s="32"/>
      <c r="B16" s="70" t="s">
        <v>893</v>
      </c>
      <c r="C16" s="71" t="s">
        <v>99</v>
      </c>
      <c r="D16" s="71" t="s">
        <v>260</v>
      </c>
      <c r="E16" s="71" t="s">
        <v>190</v>
      </c>
      <c r="F16" s="71"/>
      <c r="G16" s="71"/>
      <c r="H16" s="192">
        <v>2983599.27</v>
      </c>
      <c r="I16" s="192"/>
      <c r="J16" s="192">
        <v>392829.39</v>
      </c>
      <c r="K16" s="192"/>
      <c r="L16" s="192">
        <v>2590769.88</v>
      </c>
      <c r="M16" s="192"/>
      <c r="N16" s="192">
        <v>2983599.27</v>
      </c>
      <c r="O16" s="192"/>
      <c r="P16" s="192">
        <v>392829.39</v>
      </c>
      <c r="Q16" s="192"/>
      <c r="R16" s="194">
        <v>2590769.88</v>
      </c>
      <c r="S16" s="72">
        <v>100</v>
      </c>
    </row>
    <row r="17" spans="1:19" ht="47.25" x14ac:dyDescent="0.25">
      <c r="A17" s="33"/>
      <c r="B17" s="70" t="s">
        <v>1116</v>
      </c>
      <c r="C17" s="71" t="s">
        <v>99</v>
      </c>
      <c r="D17" s="71" t="s">
        <v>260</v>
      </c>
      <c r="E17" s="71" t="s">
        <v>190</v>
      </c>
      <c r="F17" s="71" t="s">
        <v>256</v>
      </c>
      <c r="G17" s="71"/>
      <c r="H17" s="192">
        <v>366660</v>
      </c>
      <c r="I17" s="192"/>
      <c r="J17" s="192">
        <v>366660</v>
      </c>
      <c r="K17" s="192"/>
      <c r="L17" s="192">
        <v>0</v>
      </c>
      <c r="M17" s="192"/>
      <c r="N17" s="192">
        <v>366660</v>
      </c>
      <c r="O17" s="192"/>
      <c r="P17" s="192">
        <v>366660</v>
      </c>
      <c r="Q17" s="192"/>
      <c r="R17" s="194">
        <v>0</v>
      </c>
      <c r="S17" s="72">
        <v>100</v>
      </c>
    </row>
    <row r="18" spans="1:19" x14ac:dyDescent="0.25">
      <c r="A18" s="32"/>
      <c r="B18" s="70" t="s">
        <v>231</v>
      </c>
      <c r="C18" s="71" t="s">
        <v>99</v>
      </c>
      <c r="D18" s="71" t="s">
        <v>260</v>
      </c>
      <c r="E18" s="71" t="s">
        <v>190</v>
      </c>
      <c r="F18" s="71" t="s">
        <v>256</v>
      </c>
      <c r="G18" s="71" t="s">
        <v>828</v>
      </c>
      <c r="H18" s="192">
        <v>366660</v>
      </c>
      <c r="I18" s="192"/>
      <c r="J18" s="192">
        <v>366660</v>
      </c>
      <c r="K18" s="192"/>
      <c r="L18" s="192">
        <v>0</v>
      </c>
      <c r="M18" s="192"/>
      <c r="N18" s="192">
        <v>366660</v>
      </c>
      <c r="O18" s="192"/>
      <c r="P18" s="192">
        <v>366660</v>
      </c>
      <c r="Q18" s="192"/>
      <c r="R18" s="194">
        <v>0</v>
      </c>
      <c r="S18" s="72">
        <v>100</v>
      </c>
    </row>
    <row r="19" spans="1:19" ht="63" x14ac:dyDescent="0.25">
      <c r="A19" s="32"/>
      <c r="B19" s="70" t="s">
        <v>250</v>
      </c>
      <c r="C19" s="71" t="s">
        <v>99</v>
      </c>
      <c r="D19" s="71" t="s">
        <v>260</v>
      </c>
      <c r="E19" s="71" t="s">
        <v>190</v>
      </c>
      <c r="F19" s="71" t="s">
        <v>256</v>
      </c>
      <c r="G19" s="71" t="s">
        <v>3</v>
      </c>
      <c r="H19" s="192">
        <v>366660</v>
      </c>
      <c r="I19" s="192"/>
      <c r="J19" s="192">
        <v>366660</v>
      </c>
      <c r="K19" s="192"/>
      <c r="L19" s="192">
        <v>0</v>
      </c>
      <c r="M19" s="192"/>
      <c r="N19" s="192">
        <v>366660</v>
      </c>
      <c r="O19" s="192"/>
      <c r="P19" s="192">
        <v>366660</v>
      </c>
      <c r="Q19" s="192"/>
      <c r="R19" s="194">
        <v>0</v>
      </c>
      <c r="S19" s="72">
        <v>100</v>
      </c>
    </row>
    <row r="20" spans="1:19" ht="47.25" x14ac:dyDescent="0.25">
      <c r="A20" s="32"/>
      <c r="B20" s="70" t="s">
        <v>813</v>
      </c>
      <c r="C20" s="71" t="s">
        <v>99</v>
      </c>
      <c r="D20" s="71" t="s">
        <v>260</v>
      </c>
      <c r="E20" s="71" t="s">
        <v>190</v>
      </c>
      <c r="F20" s="71" t="s">
        <v>360</v>
      </c>
      <c r="G20" s="71"/>
      <c r="H20" s="192">
        <v>2590769.88</v>
      </c>
      <c r="I20" s="192"/>
      <c r="J20" s="192">
        <v>0</v>
      </c>
      <c r="K20" s="192"/>
      <c r="L20" s="192">
        <v>2590769.88</v>
      </c>
      <c r="M20" s="192"/>
      <c r="N20" s="192">
        <v>2590769.88</v>
      </c>
      <c r="O20" s="192"/>
      <c r="P20" s="192">
        <v>0</v>
      </c>
      <c r="Q20" s="192"/>
      <c r="R20" s="194">
        <v>2590769.88</v>
      </c>
      <c r="S20" s="72">
        <v>100</v>
      </c>
    </row>
    <row r="21" spans="1:19" x14ac:dyDescent="0.25">
      <c r="A21" s="32"/>
      <c r="B21" s="70" t="s">
        <v>231</v>
      </c>
      <c r="C21" s="71" t="s">
        <v>99</v>
      </c>
      <c r="D21" s="71" t="s">
        <v>260</v>
      </c>
      <c r="E21" s="71" t="s">
        <v>190</v>
      </c>
      <c r="F21" s="71" t="s">
        <v>360</v>
      </c>
      <c r="G21" s="71" t="s">
        <v>828</v>
      </c>
      <c r="H21" s="192">
        <v>2590769.88</v>
      </c>
      <c r="I21" s="192"/>
      <c r="J21" s="192">
        <v>0</v>
      </c>
      <c r="K21" s="192"/>
      <c r="L21" s="192">
        <v>2590769.88</v>
      </c>
      <c r="M21" s="192"/>
      <c r="N21" s="192">
        <v>2590769.88</v>
      </c>
      <c r="O21" s="192"/>
      <c r="P21" s="192">
        <v>0</v>
      </c>
      <c r="Q21" s="192"/>
      <c r="R21" s="194">
        <v>2590769.88</v>
      </c>
      <c r="S21" s="72">
        <v>100</v>
      </c>
    </row>
    <row r="22" spans="1:19" ht="63" x14ac:dyDescent="0.25">
      <c r="A22" s="32"/>
      <c r="B22" s="70" t="s">
        <v>250</v>
      </c>
      <c r="C22" s="71" t="s">
        <v>99</v>
      </c>
      <c r="D22" s="71" t="s">
        <v>260</v>
      </c>
      <c r="E22" s="71" t="s">
        <v>190</v>
      </c>
      <c r="F22" s="71" t="s">
        <v>360</v>
      </c>
      <c r="G22" s="71" t="s">
        <v>3</v>
      </c>
      <c r="H22" s="192">
        <v>2590769.88</v>
      </c>
      <c r="I22" s="192"/>
      <c r="J22" s="192">
        <v>0</v>
      </c>
      <c r="K22" s="192"/>
      <c r="L22" s="192">
        <v>2590769.88</v>
      </c>
      <c r="M22" s="192"/>
      <c r="N22" s="192">
        <v>2590769.88</v>
      </c>
      <c r="O22" s="192"/>
      <c r="P22" s="192">
        <v>0</v>
      </c>
      <c r="Q22" s="192"/>
      <c r="R22" s="194">
        <v>2590769.88</v>
      </c>
      <c r="S22" s="72">
        <v>100</v>
      </c>
    </row>
    <row r="23" spans="1:19" ht="47.25" x14ac:dyDescent="0.25">
      <c r="A23" s="32"/>
      <c r="B23" s="70" t="s">
        <v>813</v>
      </c>
      <c r="C23" s="71" t="s">
        <v>99</v>
      </c>
      <c r="D23" s="71" t="s">
        <v>260</v>
      </c>
      <c r="E23" s="71" t="s">
        <v>190</v>
      </c>
      <c r="F23" s="71" t="s">
        <v>361</v>
      </c>
      <c r="G23" s="71"/>
      <c r="H23" s="192">
        <v>26169.39</v>
      </c>
      <c r="I23" s="192"/>
      <c r="J23" s="192">
        <v>26169.39</v>
      </c>
      <c r="K23" s="192"/>
      <c r="L23" s="192">
        <v>0</v>
      </c>
      <c r="M23" s="192"/>
      <c r="N23" s="192">
        <v>26169.39</v>
      </c>
      <c r="O23" s="192"/>
      <c r="P23" s="192">
        <v>26169.39</v>
      </c>
      <c r="Q23" s="192"/>
      <c r="R23" s="194">
        <v>0</v>
      </c>
      <c r="S23" s="72">
        <v>100</v>
      </c>
    </row>
    <row r="24" spans="1:19" x14ac:dyDescent="0.25">
      <c r="A24" s="32"/>
      <c r="B24" s="70" t="s">
        <v>231</v>
      </c>
      <c r="C24" s="71" t="s">
        <v>99</v>
      </c>
      <c r="D24" s="71" t="s">
        <v>260</v>
      </c>
      <c r="E24" s="71" t="s">
        <v>190</v>
      </c>
      <c r="F24" s="71" t="s">
        <v>361</v>
      </c>
      <c r="G24" s="71" t="s">
        <v>828</v>
      </c>
      <c r="H24" s="192">
        <v>26169.39</v>
      </c>
      <c r="I24" s="192"/>
      <c r="J24" s="192">
        <v>26169.39</v>
      </c>
      <c r="K24" s="192"/>
      <c r="L24" s="192">
        <v>0</v>
      </c>
      <c r="M24" s="192"/>
      <c r="N24" s="192">
        <v>26169.39</v>
      </c>
      <c r="O24" s="192"/>
      <c r="P24" s="192">
        <v>26169.39</v>
      </c>
      <c r="Q24" s="192"/>
      <c r="R24" s="194">
        <v>0</v>
      </c>
      <c r="S24" s="72">
        <v>100</v>
      </c>
    </row>
    <row r="25" spans="1:19" ht="63" x14ac:dyDescent="0.25">
      <c r="A25" s="32"/>
      <c r="B25" s="70" t="s">
        <v>250</v>
      </c>
      <c r="C25" s="71" t="s">
        <v>99</v>
      </c>
      <c r="D25" s="71" t="s">
        <v>260</v>
      </c>
      <c r="E25" s="71" t="s">
        <v>190</v>
      </c>
      <c r="F25" s="71" t="s">
        <v>361</v>
      </c>
      <c r="G25" s="71" t="s">
        <v>3</v>
      </c>
      <c r="H25" s="192">
        <v>26169.39</v>
      </c>
      <c r="I25" s="192"/>
      <c r="J25" s="192">
        <v>26169.39</v>
      </c>
      <c r="K25" s="192"/>
      <c r="L25" s="192">
        <v>0</v>
      </c>
      <c r="M25" s="192"/>
      <c r="N25" s="192">
        <v>26169.39</v>
      </c>
      <c r="O25" s="192"/>
      <c r="P25" s="192">
        <v>26169.39</v>
      </c>
      <c r="Q25" s="192"/>
      <c r="R25" s="194">
        <v>0</v>
      </c>
      <c r="S25" s="72">
        <v>100</v>
      </c>
    </row>
    <row r="26" spans="1:19" ht="31.5" x14ac:dyDescent="0.25">
      <c r="A26" s="32"/>
      <c r="B26" s="70" t="s">
        <v>369</v>
      </c>
      <c r="C26" s="71" t="s">
        <v>99</v>
      </c>
      <c r="D26" s="71" t="s">
        <v>260</v>
      </c>
      <c r="E26" s="71" t="s">
        <v>13</v>
      </c>
      <c r="F26" s="71"/>
      <c r="G26" s="71"/>
      <c r="H26" s="192">
        <v>129947</v>
      </c>
      <c r="I26" s="192"/>
      <c r="J26" s="192">
        <v>129947</v>
      </c>
      <c r="K26" s="192"/>
      <c r="L26" s="192">
        <v>0</v>
      </c>
      <c r="M26" s="192"/>
      <c r="N26" s="192">
        <v>129947</v>
      </c>
      <c r="O26" s="192"/>
      <c r="P26" s="192">
        <v>129947</v>
      </c>
      <c r="Q26" s="192"/>
      <c r="R26" s="194">
        <v>0</v>
      </c>
      <c r="S26" s="72">
        <v>100</v>
      </c>
    </row>
    <row r="27" spans="1:19" ht="78.75" x14ac:dyDescent="0.25">
      <c r="A27" s="32"/>
      <c r="B27" s="70" t="s">
        <v>370</v>
      </c>
      <c r="C27" s="71" t="s">
        <v>99</v>
      </c>
      <c r="D27" s="71" t="s">
        <v>260</v>
      </c>
      <c r="E27" s="71" t="s">
        <v>13</v>
      </c>
      <c r="F27" s="71" t="s">
        <v>235</v>
      </c>
      <c r="G27" s="71"/>
      <c r="H27" s="192">
        <v>129947</v>
      </c>
      <c r="I27" s="192"/>
      <c r="J27" s="192">
        <v>129947</v>
      </c>
      <c r="K27" s="192"/>
      <c r="L27" s="192">
        <v>0</v>
      </c>
      <c r="M27" s="192"/>
      <c r="N27" s="192">
        <v>129947</v>
      </c>
      <c r="O27" s="192"/>
      <c r="P27" s="192">
        <v>129947</v>
      </c>
      <c r="Q27" s="192"/>
      <c r="R27" s="194">
        <v>0</v>
      </c>
      <c r="S27" s="72">
        <v>100</v>
      </c>
    </row>
    <row r="28" spans="1:19" ht="31.5" x14ac:dyDescent="0.25">
      <c r="A28" s="32"/>
      <c r="B28" s="70" t="s">
        <v>228</v>
      </c>
      <c r="C28" s="71" t="s">
        <v>99</v>
      </c>
      <c r="D28" s="71" t="s">
        <v>260</v>
      </c>
      <c r="E28" s="71" t="s">
        <v>13</v>
      </c>
      <c r="F28" s="71" t="s">
        <v>235</v>
      </c>
      <c r="G28" s="71" t="s">
        <v>768</v>
      </c>
      <c r="H28" s="192">
        <v>24947</v>
      </c>
      <c r="I28" s="192"/>
      <c r="J28" s="192">
        <v>24947</v>
      </c>
      <c r="K28" s="192"/>
      <c r="L28" s="192">
        <v>0</v>
      </c>
      <c r="M28" s="192"/>
      <c r="N28" s="192">
        <v>24947</v>
      </c>
      <c r="O28" s="192"/>
      <c r="P28" s="192">
        <v>24947</v>
      </c>
      <c r="Q28" s="192"/>
      <c r="R28" s="194">
        <v>0</v>
      </c>
      <c r="S28" s="72">
        <v>100</v>
      </c>
    </row>
    <row r="29" spans="1:19" ht="31.5" x14ac:dyDescent="0.25">
      <c r="A29" s="32"/>
      <c r="B29" s="70" t="s">
        <v>229</v>
      </c>
      <c r="C29" s="71" t="s">
        <v>99</v>
      </c>
      <c r="D29" s="71" t="s">
        <v>260</v>
      </c>
      <c r="E29" s="71" t="s">
        <v>13</v>
      </c>
      <c r="F29" s="71" t="s">
        <v>235</v>
      </c>
      <c r="G29" s="71" t="s">
        <v>230</v>
      </c>
      <c r="H29" s="192">
        <v>24947</v>
      </c>
      <c r="I29" s="192"/>
      <c r="J29" s="192">
        <v>24947</v>
      </c>
      <c r="K29" s="192"/>
      <c r="L29" s="192">
        <v>0</v>
      </c>
      <c r="M29" s="192"/>
      <c r="N29" s="192">
        <v>24947</v>
      </c>
      <c r="O29" s="192"/>
      <c r="P29" s="192">
        <v>24947</v>
      </c>
      <c r="Q29" s="192"/>
      <c r="R29" s="194">
        <v>0</v>
      </c>
      <c r="S29" s="72">
        <v>100</v>
      </c>
    </row>
    <row r="30" spans="1:19" x14ac:dyDescent="0.25">
      <c r="A30" s="32"/>
      <c r="B30" s="70" t="s">
        <v>263</v>
      </c>
      <c r="C30" s="71" t="s">
        <v>99</v>
      </c>
      <c r="D30" s="71" t="s">
        <v>260</v>
      </c>
      <c r="E30" s="71" t="s">
        <v>13</v>
      </c>
      <c r="F30" s="71" t="s">
        <v>235</v>
      </c>
      <c r="G30" s="71" t="s">
        <v>835</v>
      </c>
      <c r="H30" s="192">
        <v>105000</v>
      </c>
      <c r="I30" s="192"/>
      <c r="J30" s="192">
        <v>105000</v>
      </c>
      <c r="K30" s="192"/>
      <c r="L30" s="192">
        <v>0</v>
      </c>
      <c r="M30" s="192"/>
      <c r="N30" s="192">
        <v>105000</v>
      </c>
      <c r="O30" s="192"/>
      <c r="P30" s="192">
        <v>105000</v>
      </c>
      <c r="Q30" s="192"/>
      <c r="R30" s="194">
        <v>0</v>
      </c>
      <c r="S30" s="72">
        <v>100</v>
      </c>
    </row>
    <row r="31" spans="1:19" x14ac:dyDescent="0.25">
      <c r="A31" s="32"/>
      <c r="B31" s="70" t="s">
        <v>294</v>
      </c>
      <c r="C31" s="71" t="s">
        <v>99</v>
      </c>
      <c r="D31" s="71" t="s">
        <v>260</v>
      </c>
      <c r="E31" s="71" t="s">
        <v>13</v>
      </c>
      <c r="F31" s="71" t="s">
        <v>235</v>
      </c>
      <c r="G31" s="71" t="s">
        <v>295</v>
      </c>
      <c r="H31" s="192">
        <v>105000</v>
      </c>
      <c r="I31" s="192"/>
      <c r="J31" s="192">
        <v>105000</v>
      </c>
      <c r="K31" s="192"/>
      <c r="L31" s="192">
        <v>0</v>
      </c>
      <c r="M31" s="192"/>
      <c r="N31" s="192">
        <v>105000</v>
      </c>
      <c r="O31" s="192"/>
      <c r="P31" s="192">
        <v>105000</v>
      </c>
      <c r="Q31" s="192"/>
      <c r="R31" s="194">
        <v>0</v>
      </c>
      <c r="S31" s="72">
        <v>100</v>
      </c>
    </row>
    <row r="32" spans="1:19" ht="47.25" x14ac:dyDescent="0.25">
      <c r="A32" s="32"/>
      <c r="B32" s="70" t="s">
        <v>1052</v>
      </c>
      <c r="C32" s="71" t="s">
        <v>99</v>
      </c>
      <c r="D32" s="71" t="s">
        <v>183</v>
      </c>
      <c r="E32" s="71"/>
      <c r="F32" s="71"/>
      <c r="G32" s="71"/>
      <c r="H32" s="192">
        <v>999.95</v>
      </c>
      <c r="I32" s="192"/>
      <c r="J32" s="192">
        <v>999.95</v>
      </c>
      <c r="K32" s="192"/>
      <c r="L32" s="192">
        <v>0</v>
      </c>
      <c r="M32" s="192"/>
      <c r="N32" s="192">
        <v>999.95</v>
      </c>
      <c r="O32" s="192"/>
      <c r="P32" s="192">
        <v>999.95</v>
      </c>
      <c r="Q32" s="192"/>
      <c r="R32" s="194">
        <v>0</v>
      </c>
      <c r="S32" s="72">
        <v>100</v>
      </c>
    </row>
    <row r="33" spans="1:19" ht="31.5" x14ac:dyDescent="0.25">
      <c r="A33" s="32"/>
      <c r="B33" s="70" t="s">
        <v>1053</v>
      </c>
      <c r="C33" s="71" t="s">
        <v>99</v>
      </c>
      <c r="D33" s="71" t="s">
        <v>183</v>
      </c>
      <c r="E33" s="71" t="s">
        <v>192</v>
      </c>
      <c r="F33" s="71"/>
      <c r="G33" s="71"/>
      <c r="H33" s="192">
        <v>999.95</v>
      </c>
      <c r="I33" s="192"/>
      <c r="J33" s="192">
        <v>999.95</v>
      </c>
      <c r="K33" s="192"/>
      <c r="L33" s="192">
        <v>0</v>
      </c>
      <c r="M33" s="192"/>
      <c r="N33" s="192">
        <v>999.95</v>
      </c>
      <c r="O33" s="192"/>
      <c r="P33" s="192">
        <v>999.95</v>
      </c>
      <c r="Q33" s="192"/>
      <c r="R33" s="194">
        <v>0</v>
      </c>
      <c r="S33" s="72">
        <v>100</v>
      </c>
    </row>
    <row r="34" spans="1:19" ht="63" x14ac:dyDescent="0.25">
      <c r="A34" s="32"/>
      <c r="B34" s="70" t="s">
        <v>1054</v>
      </c>
      <c r="C34" s="71" t="s">
        <v>99</v>
      </c>
      <c r="D34" s="71" t="s">
        <v>183</v>
      </c>
      <c r="E34" s="71" t="s">
        <v>192</v>
      </c>
      <c r="F34" s="71" t="s">
        <v>844</v>
      </c>
      <c r="G34" s="71"/>
      <c r="H34" s="192">
        <v>999.95</v>
      </c>
      <c r="I34" s="192"/>
      <c r="J34" s="192">
        <v>999.95</v>
      </c>
      <c r="K34" s="192"/>
      <c r="L34" s="192">
        <v>0</v>
      </c>
      <c r="M34" s="192"/>
      <c r="N34" s="192">
        <v>999.95</v>
      </c>
      <c r="O34" s="192"/>
      <c r="P34" s="192">
        <v>999.95</v>
      </c>
      <c r="Q34" s="192"/>
      <c r="R34" s="194">
        <v>0</v>
      </c>
      <c r="S34" s="72">
        <v>100</v>
      </c>
    </row>
    <row r="35" spans="1:19" ht="31.5" x14ac:dyDescent="0.25">
      <c r="A35" s="32"/>
      <c r="B35" s="70" t="s">
        <v>228</v>
      </c>
      <c r="C35" s="71" t="s">
        <v>99</v>
      </c>
      <c r="D35" s="71" t="s">
        <v>183</v>
      </c>
      <c r="E35" s="71" t="s">
        <v>192</v>
      </c>
      <c r="F35" s="71" t="s">
        <v>844</v>
      </c>
      <c r="G35" s="71" t="s">
        <v>768</v>
      </c>
      <c r="H35" s="192">
        <v>999.95</v>
      </c>
      <c r="I35" s="192"/>
      <c r="J35" s="192">
        <v>999.95</v>
      </c>
      <c r="K35" s="192"/>
      <c r="L35" s="192">
        <v>0</v>
      </c>
      <c r="M35" s="192"/>
      <c r="N35" s="192">
        <v>999.95</v>
      </c>
      <c r="O35" s="192"/>
      <c r="P35" s="192">
        <v>999.95</v>
      </c>
      <c r="Q35" s="192"/>
      <c r="R35" s="194">
        <v>0</v>
      </c>
      <c r="S35" s="72">
        <v>100</v>
      </c>
    </row>
    <row r="36" spans="1:19" ht="31.5" x14ac:dyDescent="0.25">
      <c r="A36" s="32"/>
      <c r="B36" s="70" t="s">
        <v>229</v>
      </c>
      <c r="C36" s="71" t="s">
        <v>99</v>
      </c>
      <c r="D36" s="71" t="s">
        <v>183</v>
      </c>
      <c r="E36" s="71" t="s">
        <v>192</v>
      </c>
      <c r="F36" s="71" t="s">
        <v>844</v>
      </c>
      <c r="G36" s="71" t="s">
        <v>230</v>
      </c>
      <c r="H36" s="192">
        <v>999.95</v>
      </c>
      <c r="I36" s="192"/>
      <c r="J36" s="192">
        <v>999.95</v>
      </c>
      <c r="K36" s="192"/>
      <c r="L36" s="192">
        <v>0</v>
      </c>
      <c r="M36" s="192"/>
      <c r="N36" s="192">
        <v>999.95</v>
      </c>
      <c r="O36" s="192"/>
      <c r="P36" s="192">
        <v>999.95</v>
      </c>
      <c r="Q36" s="192"/>
      <c r="R36" s="194">
        <v>0</v>
      </c>
      <c r="S36" s="72">
        <v>100</v>
      </c>
    </row>
    <row r="37" spans="1:19" ht="31.5" x14ac:dyDescent="0.25">
      <c r="A37" s="32"/>
      <c r="B37" s="70" t="s">
        <v>752</v>
      </c>
      <c r="C37" s="71" t="s">
        <v>99</v>
      </c>
      <c r="D37" s="71" t="s">
        <v>184</v>
      </c>
      <c r="E37" s="71"/>
      <c r="F37" s="71"/>
      <c r="G37" s="71"/>
      <c r="H37" s="192">
        <v>63255954.060000002</v>
      </c>
      <c r="I37" s="192"/>
      <c r="J37" s="192">
        <v>247959.53</v>
      </c>
      <c r="K37" s="192"/>
      <c r="L37" s="192">
        <v>63007994.530000001</v>
      </c>
      <c r="M37" s="192"/>
      <c r="N37" s="192">
        <v>63255954.060000002</v>
      </c>
      <c r="O37" s="192"/>
      <c r="P37" s="192">
        <v>247959.53</v>
      </c>
      <c r="Q37" s="192"/>
      <c r="R37" s="194">
        <v>63007994.530000001</v>
      </c>
      <c r="S37" s="72">
        <v>100</v>
      </c>
    </row>
    <row r="38" spans="1:19" ht="47.25" x14ac:dyDescent="0.25">
      <c r="A38" s="32"/>
      <c r="B38" s="70" t="s">
        <v>408</v>
      </c>
      <c r="C38" s="71" t="s">
        <v>99</v>
      </c>
      <c r="D38" s="71" t="s">
        <v>184</v>
      </c>
      <c r="E38" s="71" t="s">
        <v>13</v>
      </c>
      <c r="F38" s="71"/>
      <c r="G38" s="71"/>
      <c r="H38" s="192">
        <v>59590</v>
      </c>
      <c r="I38" s="192"/>
      <c r="J38" s="192">
        <v>59590</v>
      </c>
      <c r="K38" s="192"/>
      <c r="L38" s="192">
        <v>0</v>
      </c>
      <c r="M38" s="192"/>
      <c r="N38" s="192">
        <v>59590</v>
      </c>
      <c r="O38" s="192"/>
      <c r="P38" s="192">
        <v>59590</v>
      </c>
      <c r="Q38" s="192"/>
      <c r="R38" s="194">
        <v>0</v>
      </c>
      <c r="S38" s="72">
        <v>100</v>
      </c>
    </row>
    <row r="39" spans="1:19" ht="78.75" x14ac:dyDescent="0.25">
      <c r="A39" s="32"/>
      <c r="B39" s="70" t="s">
        <v>1055</v>
      </c>
      <c r="C39" s="71" t="s">
        <v>99</v>
      </c>
      <c r="D39" s="71" t="s">
        <v>184</v>
      </c>
      <c r="E39" s="71" t="s">
        <v>13</v>
      </c>
      <c r="F39" s="71" t="s">
        <v>235</v>
      </c>
      <c r="G39" s="71"/>
      <c r="H39" s="192">
        <v>59590</v>
      </c>
      <c r="I39" s="192"/>
      <c r="J39" s="192">
        <v>59590</v>
      </c>
      <c r="K39" s="192"/>
      <c r="L39" s="192">
        <v>0</v>
      </c>
      <c r="M39" s="192"/>
      <c r="N39" s="192">
        <v>59590</v>
      </c>
      <c r="O39" s="192"/>
      <c r="P39" s="192">
        <v>59590</v>
      </c>
      <c r="Q39" s="192"/>
      <c r="R39" s="194">
        <v>0</v>
      </c>
      <c r="S39" s="72">
        <v>100</v>
      </c>
    </row>
    <row r="40" spans="1:19" ht="31.5" x14ac:dyDescent="0.25">
      <c r="A40" s="32"/>
      <c r="B40" s="70" t="s">
        <v>228</v>
      </c>
      <c r="C40" s="71" t="s">
        <v>99</v>
      </c>
      <c r="D40" s="71" t="s">
        <v>184</v>
      </c>
      <c r="E40" s="71" t="s">
        <v>13</v>
      </c>
      <c r="F40" s="71" t="s">
        <v>235</v>
      </c>
      <c r="G40" s="71" t="s">
        <v>768</v>
      </c>
      <c r="H40" s="192">
        <v>59590</v>
      </c>
      <c r="I40" s="192"/>
      <c r="J40" s="192">
        <v>59590</v>
      </c>
      <c r="K40" s="192"/>
      <c r="L40" s="192">
        <v>0</v>
      </c>
      <c r="M40" s="192"/>
      <c r="N40" s="192">
        <v>59590</v>
      </c>
      <c r="O40" s="192"/>
      <c r="P40" s="192">
        <v>59590</v>
      </c>
      <c r="Q40" s="192"/>
      <c r="R40" s="194">
        <v>0</v>
      </c>
      <c r="S40" s="72">
        <v>100</v>
      </c>
    </row>
    <row r="41" spans="1:19" ht="31.5" x14ac:dyDescent="0.25">
      <c r="A41" s="32"/>
      <c r="B41" s="70" t="s">
        <v>229</v>
      </c>
      <c r="C41" s="71" t="s">
        <v>99</v>
      </c>
      <c r="D41" s="71" t="s">
        <v>184</v>
      </c>
      <c r="E41" s="71" t="s">
        <v>13</v>
      </c>
      <c r="F41" s="71" t="s">
        <v>235</v>
      </c>
      <c r="G41" s="71" t="s">
        <v>230</v>
      </c>
      <c r="H41" s="192">
        <v>59590</v>
      </c>
      <c r="I41" s="192"/>
      <c r="J41" s="192">
        <v>59590</v>
      </c>
      <c r="K41" s="192"/>
      <c r="L41" s="192">
        <v>0</v>
      </c>
      <c r="M41" s="192"/>
      <c r="N41" s="192">
        <v>59590</v>
      </c>
      <c r="O41" s="192"/>
      <c r="P41" s="192">
        <v>59590</v>
      </c>
      <c r="Q41" s="192"/>
      <c r="R41" s="194">
        <v>0</v>
      </c>
      <c r="S41" s="72">
        <v>100</v>
      </c>
    </row>
    <row r="42" spans="1:19" ht="63" x14ac:dyDescent="0.25">
      <c r="A42" s="32"/>
      <c r="B42" s="70" t="s">
        <v>598</v>
      </c>
      <c r="C42" s="71" t="s">
        <v>99</v>
      </c>
      <c r="D42" s="71" t="s">
        <v>184</v>
      </c>
      <c r="E42" s="71" t="s">
        <v>193</v>
      </c>
      <c r="F42" s="71"/>
      <c r="G42" s="71"/>
      <c r="H42" s="192">
        <v>749566.66</v>
      </c>
      <c r="I42" s="192"/>
      <c r="J42" s="192">
        <v>74956.67</v>
      </c>
      <c r="K42" s="192"/>
      <c r="L42" s="192">
        <v>674609.99</v>
      </c>
      <c r="M42" s="192"/>
      <c r="N42" s="192">
        <v>749566.66</v>
      </c>
      <c r="O42" s="192"/>
      <c r="P42" s="192">
        <v>74956.67</v>
      </c>
      <c r="Q42" s="192"/>
      <c r="R42" s="194">
        <v>674609.99</v>
      </c>
      <c r="S42" s="72">
        <v>100</v>
      </c>
    </row>
    <row r="43" spans="1:19" ht="94.5" x14ac:dyDescent="0.25">
      <c r="A43" s="32"/>
      <c r="B43" s="70" t="s">
        <v>409</v>
      </c>
      <c r="C43" s="71" t="s">
        <v>99</v>
      </c>
      <c r="D43" s="71" t="s">
        <v>184</v>
      </c>
      <c r="E43" s="71" t="s">
        <v>193</v>
      </c>
      <c r="F43" s="71" t="s">
        <v>410</v>
      </c>
      <c r="G43" s="71"/>
      <c r="H43" s="192">
        <v>674609.99</v>
      </c>
      <c r="I43" s="192"/>
      <c r="J43" s="192">
        <v>0</v>
      </c>
      <c r="K43" s="192"/>
      <c r="L43" s="192">
        <v>674609.99</v>
      </c>
      <c r="M43" s="192"/>
      <c r="N43" s="192">
        <v>674609.99</v>
      </c>
      <c r="O43" s="192"/>
      <c r="P43" s="192">
        <v>0</v>
      </c>
      <c r="Q43" s="192"/>
      <c r="R43" s="194">
        <v>674609.99</v>
      </c>
      <c r="S43" s="72">
        <v>100</v>
      </c>
    </row>
    <row r="44" spans="1:19" ht="31.5" x14ac:dyDescent="0.25">
      <c r="A44" s="32"/>
      <c r="B44" s="70" t="s">
        <v>228</v>
      </c>
      <c r="C44" s="71" t="s">
        <v>99</v>
      </c>
      <c r="D44" s="71" t="s">
        <v>184</v>
      </c>
      <c r="E44" s="71" t="s">
        <v>193</v>
      </c>
      <c r="F44" s="71" t="s">
        <v>410</v>
      </c>
      <c r="G44" s="71" t="s">
        <v>768</v>
      </c>
      <c r="H44" s="192">
        <v>674609.99</v>
      </c>
      <c r="I44" s="192"/>
      <c r="J44" s="192">
        <v>0</v>
      </c>
      <c r="K44" s="192"/>
      <c r="L44" s="192">
        <v>674609.99</v>
      </c>
      <c r="M44" s="192"/>
      <c r="N44" s="192">
        <v>674609.99</v>
      </c>
      <c r="O44" s="192"/>
      <c r="P44" s="192">
        <v>0</v>
      </c>
      <c r="Q44" s="192"/>
      <c r="R44" s="194">
        <v>674609.99</v>
      </c>
      <c r="S44" s="72">
        <v>100</v>
      </c>
    </row>
    <row r="45" spans="1:19" ht="31.5" x14ac:dyDescent="0.25">
      <c r="A45" s="32"/>
      <c r="B45" s="70" t="s">
        <v>229</v>
      </c>
      <c r="C45" s="71" t="s">
        <v>99</v>
      </c>
      <c r="D45" s="71" t="s">
        <v>184</v>
      </c>
      <c r="E45" s="71" t="s">
        <v>193</v>
      </c>
      <c r="F45" s="71" t="s">
        <v>410</v>
      </c>
      <c r="G45" s="71" t="s">
        <v>230</v>
      </c>
      <c r="H45" s="192">
        <v>674609.99</v>
      </c>
      <c r="I45" s="192"/>
      <c r="J45" s="192">
        <v>0</v>
      </c>
      <c r="K45" s="192"/>
      <c r="L45" s="192">
        <v>674609.99</v>
      </c>
      <c r="M45" s="192"/>
      <c r="N45" s="192">
        <v>674609.99</v>
      </c>
      <c r="O45" s="192"/>
      <c r="P45" s="192">
        <v>0</v>
      </c>
      <c r="Q45" s="192"/>
      <c r="R45" s="194">
        <v>674609.99</v>
      </c>
      <c r="S45" s="72">
        <v>100</v>
      </c>
    </row>
    <row r="46" spans="1:19" ht="94.5" x14ac:dyDescent="0.25">
      <c r="A46" s="32"/>
      <c r="B46" s="70" t="s">
        <v>409</v>
      </c>
      <c r="C46" s="71" t="s">
        <v>99</v>
      </c>
      <c r="D46" s="71" t="s">
        <v>184</v>
      </c>
      <c r="E46" s="71" t="s">
        <v>193</v>
      </c>
      <c r="F46" s="71" t="s">
        <v>411</v>
      </c>
      <c r="G46" s="71"/>
      <c r="H46" s="192">
        <v>74956.67</v>
      </c>
      <c r="I46" s="192"/>
      <c r="J46" s="192">
        <v>74956.67</v>
      </c>
      <c r="K46" s="192"/>
      <c r="L46" s="192">
        <v>0</v>
      </c>
      <c r="M46" s="192"/>
      <c r="N46" s="192">
        <v>74956.67</v>
      </c>
      <c r="O46" s="192"/>
      <c r="P46" s="192">
        <v>74956.67</v>
      </c>
      <c r="Q46" s="192"/>
      <c r="R46" s="194">
        <v>0</v>
      </c>
      <c r="S46" s="72">
        <v>100</v>
      </c>
    </row>
    <row r="47" spans="1:19" ht="31.5" x14ac:dyDescent="0.25">
      <c r="A47" s="32"/>
      <c r="B47" s="70" t="s">
        <v>228</v>
      </c>
      <c r="C47" s="71" t="s">
        <v>99</v>
      </c>
      <c r="D47" s="71" t="s">
        <v>184</v>
      </c>
      <c r="E47" s="71" t="s">
        <v>193</v>
      </c>
      <c r="F47" s="71" t="s">
        <v>411</v>
      </c>
      <c r="G47" s="71" t="s">
        <v>768</v>
      </c>
      <c r="H47" s="192">
        <v>74956.67</v>
      </c>
      <c r="I47" s="192"/>
      <c r="J47" s="192">
        <v>74956.67</v>
      </c>
      <c r="K47" s="192"/>
      <c r="L47" s="192">
        <v>0</v>
      </c>
      <c r="M47" s="192"/>
      <c r="N47" s="192">
        <v>74956.67</v>
      </c>
      <c r="O47" s="192"/>
      <c r="P47" s="192">
        <v>74956.67</v>
      </c>
      <c r="Q47" s="192"/>
      <c r="R47" s="194">
        <v>0</v>
      </c>
      <c r="S47" s="72">
        <v>100</v>
      </c>
    </row>
    <row r="48" spans="1:19" ht="31.5" x14ac:dyDescent="0.25">
      <c r="A48" s="32"/>
      <c r="B48" s="70" t="s">
        <v>229</v>
      </c>
      <c r="C48" s="71" t="s">
        <v>99</v>
      </c>
      <c r="D48" s="71" t="s">
        <v>184</v>
      </c>
      <c r="E48" s="71" t="s">
        <v>193</v>
      </c>
      <c r="F48" s="71" t="s">
        <v>411</v>
      </c>
      <c r="G48" s="71" t="s">
        <v>230</v>
      </c>
      <c r="H48" s="192">
        <v>74956.67</v>
      </c>
      <c r="I48" s="192"/>
      <c r="J48" s="192">
        <v>74956.67</v>
      </c>
      <c r="K48" s="192"/>
      <c r="L48" s="192">
        <v>0</v>
      </c>
      <c r="M48" s="192"/>
      <c r="N48" s="192">
        <v>74956.67</v>
      </c>
      <c r="O48" s="192"/>
      <c r="P48" s="192">
        <v>74956.67</v>
      </c>
      <c r="Q48" s="192"/>
      <c r="R48" s="194">
        <v>0</v>
      </c>
      <c r="S48" s="72">
        <v>100</v>
      </c>
    </row>
    <row r="49" spans="1:19" ht="47.25" x14ac:dyDescent="0.25">
      <c r="A49" s="32"/>
      <c r="B49" s="70" t="s">
        <v>408</v>
      </c>
      <c r="C49" s="71" t="s">
        <v>99</v>
      </c>
      <c r="D49" s="71" t="s">
        <v>184</v>
      </c>
      <c r="E49" s="71" t="s">
        <v>1056</v>
      </c>
      <c r="F49" s="71"/>
      <c r="G49" s="71"/>
      <c r="H49" s="192">
        <v>62446797.399999999</v>
      </c>
      <c r="I49" s="192"/>
      <c r="J49" s="192">
        <v>113412.86</v>
      </c>
      <c r="K49" s="192"/>
      <c r="L49" s="192">
        <v>62333384.539999999</v>
      </c>
      <c r="M49" s="192"/>
      <c r="N49" s="192">
        <v>62446797.399999999</v>
      </c>
      <c r="O49" s="192"/>
      <c r="P49" s="192">
        <v>113412.86</v>
      </c>
      <c r="Q49" s="192"/>
      <c r="R49" s="194">
        <v>62333384.539999999</v>
      </c>
      <c r="S49" s="72">
        <v>100</v>
      </c>
    </row>
    <row r="50" spans="1:19" ht="78.75" x14ac:dyDescent="0.25">
      <c r="A50" s="32"/>
      <c r="B50" s="70" t="s">
        <v>1057</v>
      </c>
      <c r="C50" s="71" t="s">
        <v>99</v>
      </c>
      <c r="D50" s="71" t="s">
        <v>184</v>
      </c>
      <c r="E50" s="71" t="s">
        <v>1056</v>
      </c>
      <c r="F50" s="71" t="s">
        <v>1058</v>
      </c>
      <c r="G50" s="71"/>
      <c r="H50" s="192">
        <v>37684339.630000003</v>
      </c>
      <c r="I50" s="192"/>
      <c r="J50" s="192">
        <v>0</v>
      </c>
      <c r="K50" s="192"/>
      <c r="L50" s="192">
        <v>37684339.630000003</v>
      </c>
      <c r="M50" s="192"/>
      <c r="N50" s="192">
        <v>37684339.630000003</v>
      </c>
      <c r="O50" s="192"/>
      <c r="P50" s="192">
        <v>0</v>
      </c>
      <c r="Q50" s="192"/>
      <c r="R50" s="194">
        <v>37684339.630000003</v>
      </c>
      <c r="S50" s="72">
        <v>100</v>
      </c>
    </row>
    <row r="51" spans="1:19" ht="31.5" x14ac:dyDescent="0.25">
      <c r="A51" s="32"/>
      <c r="B51" s="70" t="s">
        <v>253</v>
      </c>
      <c r="C51" s="71" t="s">
        <v>99</v>
      </c>
      <c r="D51" s="71" t="s">
        <v>184</v>
      </c>
      <c r="E51" s="71" t="s">
        <v>1056</v>
      </c>
      <c r="F51" s="71" t="s">
        <v>1058</v>
      </c>
      <c r="G51" s="71" t="s">
        <v>841</v>
      </c>
      <c r="H51" s="192">
        <v>2786852.66</v>
      </c>
      <c r="I51" s="192"/>
      <c r="J51" s="192">
        <v>0</v>
      </c>
      <c r="K51" s="192"/>
      <c r="L51" s="192">
        <v>2786852.66</v>
      </c>
      <c r="M51" s="192"/>
      <c r="N51" s="192">
        <v>2786852.66</v>
      </c>
      <c r="O51" s="192"/>
      <c r="P51" s="192">
        <v>0</v>
      </c>
      <c r="Q51" s="192"/>
      <c r="R51" s="194">
        <v>2786852.66</v>
      </c>
      <c r="S51" s="72">
        <v>100</v>
      </c>
    </row>
    <row r="52" spans="1:19" x14ac:dyDescent="0.25">
      <c r="A52" s="32"/>
      <c r="B52" s="70" t="s">
        <v>412</v>
      </c>
      <c r="C52" s="71" t="s">
        <v>99</v>
      </c>
      <c r="D52" s="71" t="s">
        <v>184</v>
      </c>
      <c r="E52" s="71" t="s">
        <v>1056</v>
      </c>
      <c r="F52" s="71" t="s">
        <v>1058</v>
      </c>
      <c r="G52" s="71" t="s">
        <v>92</v>
      </c>
      <c r="H52" s="192">
        <v>2786852.66</v>
      </c>
      <c r="I52" s="192"/>
      <c r="J52" s="192">
        <v>0</v>
      </c>
      <c r="K52" s="192"/>
      <c r="L52" s="192">
        <v>2786852.66</v>
      </c>
      <c r="M52" s="192"/>
      <c r="N52" s="192">
        <v>2786852.66</v>
      </c>
      <c r="O52" s="192"/>
      <c r="P52" s="192">
        <v>0</v>
      </c>
      <c r="Q52" s="192"/>
      <c r="R52" s="194">
        <v>2786852.66</v>
      </c>
      <c r="S52" s="72">
        <v>100</v>
      </c>
    </row>
    <row r="53" spans="1:19" x14ac:dyDescent="0.25">
      <c r="A53" s="32"/>
      <c r="B53" s="70" t="s">
        <v>231</v>
      </c>
      <c r="C53" s="71" t="s">
        <v>99</v>
      </c>
      <c r="D53" s="71" t="s">
        <v>184</v>
      </c>
      <c r="E53" s="71" t="s">
        <v>1056</v>
      </c>
      <c r="F53" s="71" t="s">
        <v>1058</v>
      </c>
      <c r="G53" s="71" t="s">
        <v>828</v>
      </c>
      <c r="H53" s="192">
        <v>34897486.969999999</v>
      </c>
      <c r="I53" s="192"/>
      <c r="J53" s="192">
        <v>0</v>
      </c>
      <c r="K53" s="192"/>
      <c r="L53" s="192">
        <v>34897486.969999999</v>
      </c>
      <c r="M53" s="192"/>
      <c r="N53" s="192">
        <v>34897486.969999999</v>
      </c>
      <c r="O53" s="192"/>
      <c r="P53" s="192">
        <v>0</v>
      </c>
      <c r="Q53" s="192"/>
      <c r="R53" s="194">
        <v>34897486.969999999</v>
      </c>
      <c r="S53" s="72">
        <v>100</v>
      </c>
    </row>
    <row r="54" spans="1:19" x14ac:dyDescent="0.25">
      <c r="A54" s="32"/>
      <c r="B54" s="70" t="s">
        <v>232</v>
      </c>
      <c r="C54" s="71" t="s">
        <v>99</v>
      </c>
      <c r="D54" s="71" t="s">
        <v>184</v>
      </c>
      <c r="E54" s="71" t="s">
        <v>1056</v>
      </c>
      <c r="F54" s="71" t="s">
        <v>1058</v>
      </c>
      <c r="G54" s="71" t="s">
        <v>233</v>
      </c>
      <c r="H54" s="192">
        <v>34897486.969999999</v>
      </c>
      <c r="I54" s="192"/>
      <c r="J54" s="192">
        <v>0</v>
      </c>
      <c r="K54" s="192"/>
      <c r="L54" s="192">
        <v>34897486.969999999</v>
      </c>
      <c r="M54" s="192"/>
      <c r="N54" s="192">
        <v>34897486.969999999</v>
      </c>
      <c r="O54" s="192"/>
      <c r="P54" s="192">
        <v>0</v>
      </c>
      <c r="Q54" s="192"/>
      <c r="R54" s="194">
        <v>34897486.969999999</v>
      </c>
      <c r="S54" s="72">
        <v>100</v>
      </c>
    </row>
    <row r="55" spans="1:19" ht="78.75" x14ac:dyDescent="0.25">
      <c r="A55" s="32"/>
      <c r="B55" s="70" t="s">
        <v>1057</v>
      </c>
      <c r="C55" s="71" t="s">
        <v>99</v>
      </c>
      <c r="D55" s="71" t="s">
        <v>184</v>
      </c>
      <c r="E55" s="71" t="s">
        <v>1056</v>
      </c>
      <c r="F55" s="71" t="s">
        <v>1059</v>
      </c>
      <c r="G55" s="71"/>
      <c r="H55" s="192">
        <v>753686.8</v>
      </c>
      <c r="I55" s="192"/>
      <c r="J55" s="192">
        <v>0</v>
      </c>
      <c r="K55" s="192"/>
      <c r="L55" s="192">
        <v>753686.8</v>
      </c>
      <c r="M55" s="192"/>
      <c r="N55" s="192">
        <v>753686.8</v>
      </c>
      <c r="O55" s="192"/>
      <c r="P55" s="192">
        <v>0</v>
      </c>
      <c r="Q55" s="192"/>
      <c r="R55" s="194">
        <v>753686.8</v>
      </c>
      <c r="S55" s="72">
        <v>100</v>
      </c>
    </row>
    <row r="56" spans="1:19" ht="31.5" x14ac:dyDescent="0.25">
      <c r="A56" s="32"/>
      <c r="B56" s="70" t="s">
        <v>253</v>
      </c>
      <c r="C56" s="71" t="s">
        <v>99</v>
      </c>
      <c r="D56" s="71" t="s">
        <v>184</v>
      </c>
      <c r="E56" s="71" t="s">
        <v>1056</v>
      </c>
      <c r="F56" s="71" t="s">
        <v>1059</v>
      </c>
      <c r="G56" s="71" t="s">
        <v>841</v>
      </c>
      <c r="H56" s="192">
        <v>55737.05</v>
      </c>
      <c r="I56" s="192"/>
      <c r="J56" s="192">
        <v>0</v>
      </c>
      <c r="K56" s="192"/>
      <c r="L56" s="192">
        <v>55737.05</v>
      </c>
      <c r="M56" s="192"/>
      <c r="N56" s="192">
        <v>55737.05</v>
      </c>
      <c r="O56" s="192"/>
      <c r="P56" s="192">
        <v>0</v>
      </c>
      <c r="Q56" s="192"/>
      <c r="R56" s="194">
        <v>55737.05</v>
      </c>
      <c r="S56" s="72">
        <v>100</v>
      </c>
    </row>
    <row r="57" spans="1:19" x14ac:dyDescent="0.25">
      <c r="A57" s="32"/>
      <c r="B57" s="70" t="s">
        <v>412</v>
      </c>
      <c r="C57" s="71" t="s">
        <v>99</v>
      </c>
      <c r="D57" s="71" t="s">
        <v>184</v>
      </c>
      <c r="E57" s="71" t="s">
        <v>1056</v>
      </c>
      <c r="F57" s="71" t="s">
        <v>1059</v>
      </c>
      <c r="G57" s="71" t="s">
        <v>92</v>
      </c>
      <c r="H57" s="192">
        <v>55737.05</v>
      </c>
      <c r="I57" s="192"/>
      <c r="J57" s="192">
        <v>0</v>
      </c>
      <c r="K57" s="192"/>
      <c r="L57" s="192">
        <v>55737.05</v>
      </c>
      <c r="M57" s="192"/>
      <c r="N57" s="192">
        <v>55737.05</v>
      </c>
      <c r="O57" s="192"/>
      <c r="P57" s="192">
        <v>0</v>
      </c>
      <c r="Q57" s="192"/>
      <c r="R57" s="194">
        <v>55737.05</v>
      </c>
      <c r="S57" s="72">
        <v>100</v>
      </c>
    </row>
    <row r="58" spans="1:19" x14ac:dyDescent="0.25">
      <c r="A58" s="32"/>
      <c r="B58" s="70" t="s">
        <v>231</v>
      </c>
      <c r="C58" s="71" t="s">
        <v>99</v>
      </c>
      <c r="D58" s="71" t="s">
        <v>184</v>
      </c>
      <c r="E58" s="71" t="s">
        <v>1056</v>
      </c>
      <c r="F58" s="71" t="s">
        <v>1059</v>
      </c>
      <c r="G58" s="71" t="s">
        <v>828</v>
      </c>
      <c r="H58" s="192">
        <v>697949.75</v>
      </c>
      <c r="I58" s="192"/>
      <c r="J58" s="192">
        <v>0</v>
      </c>
      <c r="K58" s="192"/>
      <c r="L58" s="192">
        <v>697949.75</v>
      </c>
      <c r="M58" s="192"/>
      <c r="N58" s="192">
        <v>697949.75</v>
      </c>
      <c r="O58" s="192"/>
      <c r="P58" s="192">
        <v>0</v>
      </c>
      <c r="Q58" s="192"/>
      <c r="R58" s="194">
        <v>697949.75</v>
      </c>
      <c r="S58" s="72">
        <v>100</v>
      </c>
    </row>
    <row r="59" spans="1:19" x14ac:dyDescent="0.25">
      <c r="A59" s="32"/>
      <c r="B59" s="70" t="s">
        <v>232</v>
      </c>
      <c r="C59" s="71" t="s">
        <v>99</v>
      </c>
      <c r="D59" s="71" t="s">
        <v>184</v>
      </c>
      <c r="E59" s="71" t="s">
        <v>1056</v>
      </c>
      <c r="F59" s="71" t="s">
        <v>1059</v>
      </c>
      <c r="G59" s="71" t="s">
        <v>233</v>
      </c>
      <c r="H59" s="192">
        <v>697949.75</v>
      </c>
      <c r="I59" s="192"/>
      <c r="J59" s="192">
        <v>0</v>
      </c>
      <c r="K59" s="192"/>
      <c r="L59" s="192">
        <v>697949.75</v>
      </c>
      <c r="M59" s="192"/>
      <c r="N59" s="192">
        <v>697949.75</v>
      </c>
      <c r="O59" s="192"/>
      <c r="P59" s="192">
        <v>0</v>
      </c>
      <c r="Q59" s="192"/>
      <c r="R59" s="194">
        <v>697949.75</v>
      </c>
      <c r="S59" s="72">
        <v>100</v>
      </c>
    </row>
    <row r="60" spans="1:19" ht="78.75" x14ac:dyDescent="0.25">
      <c r="A60" s="32"/>
      <c r="B60" s="70" t="s">
        <v>1057</v>
      </c>
      <c r="C60" s="71" t="s">
        <v>99</v>
      </c>
      <c r="D60" s="71" t="s">
        <v>184</v>
      </c>
      <c r="E60" s="71" t="s">
        <v>1056</v>
      </c>
      <c r="F60" s="71" t="s">
        <v>1060</v>
      </c>
      <c r="G60" s="71"/>
      <c r="H60" s="192">
        <v>15381.37</v>
      </c>
      <c r="I60" s="192"/>
      <c r="J60" s="192">
        <v>15381.37</v>
      </c>
      <c r="K60" s="192"/>
      <c r="L60" s="192">
        <v>0</v>
      </c>
      <c r="M60" s="192"/>
      <c r="N60" s="192">
        <v>15381.37</v>
      </c>
      <c r="O60" s="192"/>
      <c r="P60" s="192">
        <v>15381.37</v>
      </c>
      <c r="Q60" s="192"/>
      <c r="R60" s="194">
        <v>0</v>
      </c>
      <c r="S60" s="72">
        <v>100</v>
      </c>
    </row>
    <row r="61" spans="1:19" ht="31.5" x14ac:dyDescent="0.25">
      <c r="A61" s="32"/>
      <c r="B61" s="70" t="s">
        <v>253</v>
      </c>
      <c r="C61" s="71" t="s">
        <v>99</v>
      </c>
      <c r="D61" s="71" t="s">
        <v>184</v>
      </c>
      <c r="E61" s="71" t="s">
        <v>1056</v>
      </c>
      <c r="F61" s="71" t="s">
        <v>1060</v>
      </c>
      <c r="G61" s="71" t="s">
        <v>841</v>
      </c>
      <c r="H61" s="192">
        <v>1137.49</v>
      </c>
      <c r="I61" s="192"/>
      <c r="J61" s="192">
        <v>1137.49</v>
      </c>
      <c r="K61" s="192"/>
      <c r="L61" s="192">
        <v>0</v>
      </c>
      <c r="M61" s="192"/>
      <c r="N61" s="192">
        <v>1137.49</v>
      </c>
      <c r="O61" s="192"/>
      <c r="P61" s="192">
        <v>1137.49</v>
      </c>
      <c r="Q61" s="192"/>
      <c r="R61" s="194">
        <v>0</v>
      </c>
      <c r="S61" s="72">
        <v>100</v>
      </c>
    </row>
    <row r="62" spans="1:19" x14ac:dyDescent="0.25">
      <c r="A62" s="32"/>
      <c r="B62" s="70" t="s">
        <v>412</v>
      </c>
      <c r="C62" s="71" t="s">
        <v>99</v>
      </c>
      <c r="D62" s="71" t="s">
        <v>184</v>
      </c>
      <c r="E62" s="71" t="s">
        <v>1056</v>
      </c>
      <c r="F62" s="71" t="s">
        <v>1060</v>
      </c>
      <c r="G62" s="71" t="s">
        <v>92</v>
      </c>
      <c r="H62" s="192">
        <v>1137.49</v>
      </c>
      <c r="I62" s="192"/>
      <c r="J62" s="192">
        <v>1137.49</v>
      </c>
      <c r="K62" s="192"/>
      <c r="L62" s="192">
        <v>0</v>
      </c>
      <c r="M62" s="192"/>
      <c r="N62" s="192">
        <v>1137.49</v>
      </c>
      <c r="O62" s="192"/>
      <c r="P62" s="192">
        <v>1137.49</v>
      </c>
      <c r="Q62" s="192"/>
      <c r="R62" s="194">
        <v>0</v>
      </c>
      <c r="S62" s="72">
        <v>100</v>
      </c>
    </row>
    <row r="63" spans="1:19" x14ac:dyDescent="0.25">
      <c r="A63" s="32"/>
      <c r="B63" s="70" t="s">
        <v>231</v>
      </c>
      <c r="C63" s="71" t="s">
        <v>99</v>
      </c>
      <c r="D63" s="71" t="s">
        <v>184</v>
      </c>
      <c r="E63" s="71" t="s">
        <v>1056</v>
      </c>
      <c r="F63" s="71" t="s">
        <v>1060</v>
      </c>
      <c r="G63" s="71" t="s">
        <v>828</v>
      </c>
      <c r="H63" s="192">
        <v>14243.88</v>
      </c>
      <c r="I63" s="192"/>
      <c r="J63" s="192">
        <v>14243.88</v>
      </c>
      <c r="K63" s="192"/>
      <c r="L63" s="192">
        <v>0</v>
      </c>
      <c r="M63" s="192"/>
      <c r="N63" s="192">
        <v>14243.88</v>
      </c>
      <c r="O63" s="192"/>
      <c r="P63" s="192">
        <v>14243.88</v>
      </c>
      <c r="Q63" s="192"/>
      <c r="R63" s="194">
        <v>0</v>
      </c>
      <c r="S63" s="72">
        <v>100</v>
      </c>
    </row>
    <row r="64" spans="1:19" x14ac:dyDescent="0.25">
      <c r="A64" s="32"/>
      <c r="B64" s="70" t="s">
        <v>232</v>
      </c>
      <c r="C64" s="71" t="s">
        <v>99</v>
      </c>
      <c r="D64" s="71" t="s">
        <v>184</v>
      </c>
      <c r="E64" s="71" t="s">
        <v>1056</v>
      </c>
      <c r="F64" s="71" t="s">
        <v>1060</v>
      </c>
      <c r="G64" s="71" t="s">
        <v>233</v>
      </c>
      <c r="H64" s="192">
        <v>14243.88</v>
      </c>
      <c r="I64" s="192"/>
      <c r="J64" s="192">
        <v>14243.88</v>
      </c>
      <c r="K64" s="192"/>
      <c r="L64" s="192">
        <v>0</v>
      </c>
      <c r="M64" s="192"/>
      <c r="N64" s="192">
        <v>14243.88</v>
      </c>
      <c r="O64" s="192"/>
      <c r="P64" s="192">
        <v>14243.88</v>
      </c>
      <c r="Q64" s="192"/>
      <c r="R64" s="194">
        <v>0</v>
      </c>
      <c r="S64" s="72">
        <v>100</v>
      </c>
    </row>
    <row r="65" spans="1:19" ht="94.5" x14ac:dyDescent="0.25">
      <c r="A65" s="32"/>
      <c r="B65" s="70" t="s">
        <v>1061</v>
      </c>
      <c r="C65" s="71" t="s">
        <v>99</v>
      </c>
      <c r="D65" s="71" t="s">
        <v>184</v>
      </c>
      <c r="E65" s="71" t="s">
        <v>1056</v>
      </c>
      <c r="F65" s="71" t="s">
        <v>1062</v>
      </c>
      <c r="G65" s="71"/>
      <c r="H65" s="192">
        <v>2143857.46</v>
      </c>
      <c r="I65" s="192"/>
      <c r="J65" s="192">
        <v>0</v>
      </c>
      <c r="K65" s="192"/>
      <c r="L65" s="192">
        <v>2143857.46</v>
      </c>
      <c r="M65" s="192"/>
      <c r="N65" s="192">
        <v>2143857.46</v>
      </c>
      <c r="O65" s="192"/>
      <c r="P65" s="192">
        <v>0</v>
      </c>
      <c r="Q65" s="192"/>
      <c r="R65" s="194">
        <v>2143857.46</v>
      </c>
      <c r="S65" s="72">
        <v>100</v>
      </c>
    </row>
    <row r="66" spans="1:19" ht="31.5" x14ac:dyDescent="0.25">
      <c r="A66" s="32"/>
      <c r="B66" s="70" t="s">
        <v>253</v>
      </c>
      <c r="C66" s="71" t="s">
        <v>99</v>
      </c>
      <c r="D66" s="71" t="s">
        <v>184</v>
      </c>
      <c r="E66" s="71" t="s">
        <v>1056</v>
      </c>
      <c r="F66" s="71" t="s">
        <v>1062</v>
      </c>
      <c r="G66" s="71" t="s">
        <v>841</v>
      </c>
      <c r="H66" s="192">
        <v>2143857.46</v>
      </c>
      <c r="I66" s="192"/>
      <c r="J66" s="192">
        <v>0</v>
      </c>
      <c r="K66" s="192"/>
      <c r="L66" s="192">
        <v>2143857.46</v>
      </c>
      <c r="M66" s="192"/>
      <c r="N66" s="192">
        <v>2143857.46</v>
      </c>
      <c r="O66" s="192"/>
      <c r="P66" s="192">
        <v>0</v>
      </c>
      <c r="Q66" s="192"/>
      <c r="R66" s="194">
        <v>2143857.46</v>
      </c>
      <c r="S66" s="72">
        <v>100</v>
      </c>
    </row>
    <row r="67" spans="1:19" x14ac:dyDescent="0.25">
      <c r="A67" s="32"/>
      <c r="B67" s="70" t="s">
        <v>412</v>
      </c>
      <c r="C67" s="71" t="s">
        <v>99</v>
      </c>
      <c r="D67" s="71" t="s">
        <v>184</v>
      </c>
      <c r="E67" s="71" t="s">
        <v>1056</v>
      </c>
      <c r="F67" s="71" t="s">
        <v>1062</v>
      </c>
      <c r="G67" s="71" t="s">
        <v>92</v>
      </c>
      <c r="H67" s="192">
        <v>2143857.46</v>
      </c>
      <c r="I67" s="192"/>
      <c r="J67" s="192">
        <v>0</v>
      </c>
      <c r="K67" s="192"/>
      <c r="L67" s="192">
        <v>2143857.46</v>
      </c>
      <c r="M67" s="192"/>
      <c r="N67" s="192">
        <v>2143857.46</v>
      </c>
      <c r="O67" s="192"/>
      <c r="P67" s="192">
        <v>0</v>
      </c>
      <c r="Q67" s="192"/>
      <c r="R67" s="194">
        <v>2143857.46</v>
      </c>
      <c r="S67" s="72">
        <v>100</v>
      </c>
    </row>
    <row r="68" spans="1:19" ht="78.75" x14ac:dyDescent="0.25">
      <c r="A68" s="32"/>
      <c r="B68" s="70" t="s">
        <v>1057</v>
      </c>
      <c r="C68" s="71" t="s">
        <v>99</v>
      </c>
      <c r="D68" s="71" t="s">
        <v>184</v>
      </c>
      <c r="E68" s="71" t="s">
        <v>1056</v>
      </c>
      <c r="F68" s="71" t="s">
        <v>1063</v>
      </c>
      <c r="G68" s="71"/>
      <c r="H68" s="192">
        <v>21751500.649999999</v>
      </c>
      <c r="I68" s="192"/>
      <c r="J68" s="192">
        <v>0</v>
      </c>
      <c r="K68" s="192"/>
      <c r="L68" s="192">
        <v>21751500.649999999</v>
      </c>
      <c r="M68" s="192"/>
      <c r="N68" s="192">
        <v>21751500.649999999</v>
      </c>
      <c r="O68" s="192"/>
      <c r="P68" s="192">
        <v>0</v>
      </c>
      <c r="Q68" s="192"/>
      <c r="R68" s="194">
        <v>21751500.649999999</v>
      </c>
      <c r="S68" s="72">
        <v>100</v>
      </c>
    </row>
    <row r="69" spans="1:19" ht="31.5" x14ac:dyDescent="0.25">
      <c r="A69" s="32"/>
      <c r="B69" s="70" t="s">
        <v>253</v>
      </c>
      <c r="C69" s="71" t="s">
        <v>99</v>
      </c>
      <c r="D69" s="71" t="s">
        <v>184</v>
      </c>
      <c r="E69" s="71" t="s">
        <v>1056</v>
      </c>
      <c r="F69" s="71" t="s">
        <v>1063</v>
      </c>
      <c r="G69" s="71" t="s">
        <v>841</v>
      </c>
      <c r="H69" s="192">
        <v>21541584.649999999</v>
      </c>
      <c r="I69" s="192"/>
      <c r="J69" s="192">
        <v>0</v>
      </c>
      <c r="K69" s="192"/>
      <c r="L69" s="192">
        <v>21541584.649999999</v>
      </c>
      <c r="M69" s="192"/>
      <c r="N69" s="192">
        <v>21541584.649999999</v>
      </c>
      <c r="O69" s="192"/>
      <c r="P69" s="192">
        <v>0</v>
      </c>
      <c r="Q69" s="192"/>
      <c r="R69" s="194">
        <v>21541584.649999999</v>
      </c>
      <c r="S69" s="72">
        <v>100</v>
      </c>
    </row>
    <row r="70" spans="1:19" x14ac:dyDescent="0.25">
      <c r="A70" s="32"/>
      <c r="B70" s="70" t="s">
        <v>412</v>
      </c>
      <c r="C70" s="71" t="s">
        <v>99</v>
      </c>
      <c r="D70" s="71" t="s">
        <v>184</v>
      </c>
      <c r="E70" s="71" t="s">
        <v>1056</v>
      </c>
      <c r="F70" s="71" t="s">
        <v>1063</v>
      </c>
      <c r="G70" s="71" t="s">
        <v>92</v>
      </c>
      <c r="H70" s="192">
        <v>21541584.649999999</v>
      </c>
      <c r="I70" s="192"/>
      <c r="J70" s="192">
        <v>0</v>
      </c>
      <c r="K70" s="192"/>
      <c r="L70" s="192">
        <v>21541584.649999999</v>
      </c>
      <c r="M70" s="192"/>
      <c r="N70" s="192">
        <v>21541584.649999999</v>
      </c>
      <c r="O70" s="192"/>
      <c r="P70" s="192">
        <v>0</v>
      </c>
      <c r="Q70" s="192"/>
      <c r="R70" s="194">
        <v>21541584.649999999</v>
      </c>
      <c r="S70" s="72">
        <v>100</v>
      </c>
    </row>
    <row r="71" spans="1:19" x14ac:dyDescent="0.25">
      <c r="A71" s="32"/>
      <c r="B71" s="70" t="s">
        <v>231</v>
      </c>
      <c r="C71" s="71" t="s">
        <v>99</v>
      </c>
      <c r="D71" s="71" t="s">
        <v>184</v>
      </c>
      <c r="E71" s="71" t="s">
        <v>1056</v>
      </c>
      <c r="F71" s="71" t="s">
        <v>1063</v>
      </c>
      <c r="G71" s="71" t="s">
        <v>828</v>
      </c>
      <c r="H71" s="192">
        <v>209916</v>
      </c>
      <c r="I71" s="192"/>
      <c r="J71" s="192">
        <v>0</v>
      </c>
      <c r="K71" s="192"/>
      <c r="L71" s="192">
        <v>209916</v>
      </c>
      <c r="M71" s="192"/>
      <c r="N71" s="192">
        <v>209916</v>
      </c>
      <c r="O71" s="192"/>
      <c r="P71" s="192">
        <v>0</v>
      </c>
      <c r="Q71" s="192"/>
      <c r="R71" s="194">
        <v>209916</v>
      </c>
      <c r="S71" s="72">
        <v>100</v>
      </c>
    </row>
    <row r="72" spans="1:19" x14ac:dyDescent="0.25">
      <c r="A72" s="32"/>
      <c r="B72" s="70" t="s">
        <v>232</v>
      </c>
      <c r="C72" s="71" t="s">
        <v>99</v>
      </c>
      <c r="D72" s="71" t="s">
        <v>184</v>
      </c>
      <c r="E72" s="71" t="s">
        <v>1056</v>
      </c>
      <c r="F72" s="71" t="s">
        <v>1063</v>
      </c>
      <c r="G72" s="71" t="s">
        <v>233</v>
      </c>
      <c r="H72" s="192">
        <v>209916</v>
      </c>
      <c r="I72" s="192"/>
      <c r="J72" s="192">
        <v>0</v>
      </c>
      <c r="K72" s="192"/>
      <c r="L72" s="192">
        <v>209916</v>
      </c>
      <c r="M72" s="192"/>
      <c r="N72" s="192">
        <v>209916</v>
      </c>
      <c r="O72" s="192"/>
      <c r="P72" s="192">
        <v>0</v>
      </c>
      <c r="Q72" s="192"/>
      <c r="R72" s="194">
        <v>209916</v>
      </c>
      <c r="S72" s="72">
        <v>100</v>
      </c>
    </row>
    <row r="73" spans="1:19" ht="94.5" x14ac:dyDescent="0.25">
      <c r="A73" s="32"/>
      <c r="B73" s="70" t="s">
        <v>1061</v>
      </c>
      <c r="C73" s="71" t="s">
        <v>99</v>
      </c>
      <c r="D73" s="71" t="s">
        <v>184</v>
      </c>
      <c r="E73" s="71" t="s">
        <v>1056</v>
      </c>
      <c r="F73" s="71" t="s">
        <v>1064</v>
      </c>
      <c r="G73" s="71"/>
      <c r="H73" s="192">
        <v>89327.4</v>
      </c>
      <c r="I73" s="192"/>
      <c r="J73" s="192">
        <v>89327.4</v>
      </c>
      <c r="K73" s="192"/>
      <c r="L73" s="192">
        <v>0</v>
      </c>
      <c r="M73" s="192"/>
      <c r="N73" s="192">
        <v>89327.4</v>
      </c>
      <c r="O73" s="192"/>
      <c r="P73" s="192">
        <v>89327.4</v>
      </c>
      <c r="Q73" s="192"/>
      <c r="R73" s="194">
        <v>0</v>
      </c>
      <c r="S73" s="72">
        <v>100</v>
      </c>
    </row>
    <row r="74" spans="1:19" ht="31.5" x14ac:dyDescent="0.25">
      <c r="A74" s="32"/>
      <c r="B74" s="70" t="s">
        <v>253</v>
      </c>
      <c r="C74" s="71" t="s">
        <v>99</v>
      </c>
      <c r="D74" s="71" t="s">
        <v>184</v>
      </c>
      <c r="E74" s="71" t="s">
        <v>1056</v>
      </c>
      <c r="F74" s="71" t="s">
        <v>1064</v>
      </c>
      <c r="G74" s="71" t="s">
        <v>841</v>
      </c>
      <c r="H74" s="192">
        <v>89327.4</v>
      </c>
      <c r="I74" s="192"/>
      <c r="J74" s="192">
        <v>89327.4</v>
      </c>
      <c r="K74" s="192"/>
      <c r="L74" s="192">
        <v>0</v>
      </c>
      <c r="M74" s="192"/>
      <c r="N74" s="192">
        <v>89327.4</v>
      </c>
      <c r="O74" s="192"/>
      <c r="P74" s="192">
        <v>89327.4</v>
      </c>
      <c r="Q74" s="192"/>
      <c r="R74" s="194">
        <v>0</v>
      </c>
      <c r="S74" s="72">
        <v>100</v>
      </c>
    </row>
    <row r="75" spans="1:19" x14ac:dyDescent="0.25">
      <c r="A75" s="32"/>
      <c r="B75" s="70" t="s">
        <v>412</v>
      </c>
      <c r="C75" s="71" t="s">
        <v>99</v>
      </c>
      <c r="D75" s="71" t="s">
        <v>184</v>
      </c>
      <c r="E75" s="71" t="s">
        <v>1056</v>
      </c>
      <c r="F75" s="71" t="s">
        <v>1064</v>
      </c>
      <c r="G75" s="71" t="s">
        <v>92</v>
      </c>
      <c r="H75" s="192">
        <v>89327.4</v>
      </c>
      <c r="I75" s="192"/>
      <c r="J75" s="192">
        <v>89327.4</v>
      </c>
      <c r="K75" s="192"/>
      <c r="L75" s="192">
        <v>0</v>
      </c>
      <c r="M75" s="192"/>
      <c r="N75" s="192">
        <v>89327.4</v>
      </c>
      <c r="O75" s="192"/>
      <c r="P75" s="192">
        <v>89327.4</v>
      </c>
      <c r="Q75" s="192"/>
      <c r="R75" s="194">
        <v>0</v>
      </c>
      <c r="S75" s="72">
        <v>100</v>
      </c>
    </row>
    <row r="76" spans="1:19" ht="78.75" x14ac:dyDescent="0.25">
      <c r="A76" s="32"/>
      <c r="B76" s="70" t="s">
        <v>1057</v>
      </c>
      <c r="C76" s="71" t="s">
        <v>99</v>
      </c>
      <c r="D76" s="71" t="s">
        <v>184</v>
      </c>
      <c r="E76" s="71" t="s">
        <v>1056</v>
      </c>
      <c r="F76" s="71" t="s">
        <v>1065</v>
      </c>
      <c r="G76" s="71"/>
      <c r="H76" s="192">
        <v>8704.09</v>
      </c>
      <c r="I76" s="192"/>
      <c r="J76" s="192">
        <v>8704.09</v>
      </c>
      <c r="K76" s="192"/>
      <c r="L76" s="192">
        <v>0</v>
      </c>
      <c r="M76" s="192"/>
      <c r="N76" s="192">
        <v>8704.09</v>
      </c>
      <c r="O76" s="192"/>
      <c r="P76" s="192">
        <v>8704.09</v>
      </c>
      <c r="Q76" s="192"/>
      <c r="R76" s="194">
        <v>0</v>
      </c>
      <c r="S76" s="72">
        <v>100</v>
      </c>
    </row>
    <row r="77" spans="1:19" ht="31.5" x14ac:dyDescent="0.25">
      <c r="A77" s="32"/>
      <c r="B77" s="70" t="s">
        <v>253</v>
      </c>
      <c r="C77" s="71" t="s">
        <v>99</v>
      </c>
      <c r="D77" s="71" t="s">
        <v>184</v>
      </c>
      <c r="E77" s="71" t="s">
        <v>1056</v>
      </c>
      <c r="F77" s="71" t="s">
        <v>1065</v>
      </c>
      <c r="G77" s="71" t="s">
        <v>841</v>
      </c>
      <c r="H77" s="192">
        <v>8620.09</v>
      </c>
      <c r="I77" s="192"/>
      <c r="J77" s="192">
        <v>8620.09</v>
      </c>
      <c r="K77" s="192"/>
      <c r="L77" s="192">
        <v>0</v>
      </c>
      <c r="M77" s="192"/>
      <c r="N77" s="192">
        <v>8620.09</v>
      </c>
      <c r="O77" s="192"/>
      <c r="P77" s="192">
        <v>8620.09</v>
      </c>
      <c r="Q77" s="192"/>
      <c r="R77" s="194">
        <v>0</v>
      </c>
      <c r="S77" s="72">
        <v>100</v>
      </c>
    </row>
    <row r="78" spans="1:19" x14ac:dyDescent="0.25">
      <c r="A78" s="32"/>
      <c r="B78" s="70" t="s">
        <v>412</v>
      </c>
      <c r="C78" s="71" t="s">
        <v>99</v>
      </c>
      <c r="D78" s="71" t="s">
        <v>184</v>
      </c>
      <c r="E78" s="71" t="s">
        <v>1056</v>
      </c>
      <c r="F78" s="71" t="s">
        <v>1065</v>
      </c>
      <c r="G78" s="71" t="s">
        <v>92</v>
      </c>
      <c r="H78" s="192">
        <v>8620.09</v>
      </c>
      <c r="I78" s="192"/>
      <c r="J78" s="192">
        <v>8620.09</v>
      </c>
      <c r="K78" s="192"/>
      <c r="L78" s="192">
        <v>0</v>
      </c>
      <c r="M78" s="192"/>
      <c r="N78" s="192">
        <v>8620.09</v>
      </c>
      <c r="O78" s="192"/>
      <c r="P78" s="192">
        <v>8620.09</v>
      </c>
      <c r="Q78" s="192"/>
      <c r="R78" s="194">
        <v>0</v>
      </c>
      <c r="S78" s="72">
        <v>100</v>
      </c>
    </row>
    <row r="79" spans="1:19" x14ac:dyDescent="0.25">
      <c r="A79" s="32"/>
      <c r="B79" s="70" t="s">
        <v>231</v>
      </c>
      <c r="C79" s="71" t="s">
        <v>99</v>
      </c>
      <c r="D79" s="71" t="s">
        <v>184</v>
      </c>
      <c r="E79" s="71" t="s">
        <v>1056</v>
      </c>
      <c r="F79" s="71" t="s">
        <v>1065</v>
      </c>
      <c r="G79" s="71" t="s">
        <v>828</v>
      </c>
      <c r="H79" s="192">
        <v>84</v>
      </c>
      <c r="I79" s="192"/>
      <c r="J79" s="192">
        <v>84</v>
      </c>
      <c r="K79" s="192"/>
      <c r="L79" s="192">
        <v>0</v>
      </c>
      <c r="M79" s="192"/>
      <c r="N79" s="192">
        <v>84</v>
      </c>
      <c r="O79" s="192"/>
      <c r="P79" s="192">
        <v>84</v>
      </c>
      <c r="Q79" s="192"/>
      <c r="R79" s="194">
        <v>0</v>
      </c>
      <c r="S79" s="72">
        <v>100</v>
      </c>
    </row>
    <row r="80" spans="1:19" x14ac:dyDescent="0.25">
      <c r="A80" s="32"/>
      <c r="B80" s="70" t="s">
        <v>232</v>
      </c>
      <c r="C80" s="71" t="s">
        <v>99</v>
      </c>
      <c r="D80" s="71" t="s">
        <v>184</v>
      </c>
      <c r="E80" s="71" t="s">
        <v>1056</v>
      </c>
      <c r="F80" s="71" t="s">
        <v>1065</v>
      </c>
      <c r="G80" s="71" t="s">
        <v>233</v>
      </c>
      <c r="H80" s="192">
        <v>84</v>
      </c>
      <c r="I80" s="192"/>
      <c r="J80" s="192">
        <v>84</v>
      </c>
      <c r="K80" s="192"/>
      <c r="L80" s="192">
        <v>0</v>
      </c>
      <c r="M80" s="192"/>
      <c r="N80" s="192">
        <v>84</v>
      </c>
      <c r="O80" s="192"/>
      <c r="P80" s="192">
        <v>84</v>
      </c>
      <c r="Q80" s="192"/>
      <c r="R80" s="194">
        <v>0</v>
      </c>
      <c r="S80" s="72">
        <v>100</v>
      </c>
    </row>
    <row r="81" spans="1:19" ht="47.25" x14ac:dyDescent="0.25">
      <c r="A81" s="32"/>
      <c r="B81" s="70" t="s">
        <v>597</v>
      </c>
      <c r="C81" s="71" t="s">
        <v>99</v>
      </c>
      <c r="D81" s="71" t="s">
        <v>185</v>
      </c>
      <c r="E81" s="71"/>
      <c r="F81" s="71"/>
      <c r="G81" s="71"/>
      <c r="H81" s="192">
        <v>40496595.170000002</v>
      </c>
      <c r="I81" s="192"/>
      <c r="J81" s="192">
        <v>23967168.73</v>
      </c>
      <c r="K81" s="192"/>
      <c r="L81" s="192">
        <v>14771401.33</v>
      </c>
      <c r="M81" s="192"/>
      <c r="N81" s="192">
        <v>34852344.509999998</v>
      </c>
      <c r="O81" s="192"/>
      <c r="P81" s="192">
        <v>20183939.739999998</v>
      </c>
      <c r="Q81" s="192"/>
      <c r="R81" s="194">
        <v>14668404.77</v>
      </c>
      <c r="S81" s="72">
        <v>86.062406885551496</v>
      </c>
    </row>
    <row r="82" spans="1:19" ht="31.5" x14ac:dyDescent="0.25">
      <c r="A82" s="32"/>
      <c r="B82" s="70" t="s">
        <v>1066</v>
      </c>
      <c r="C82" s="71" t="s">
        <v>99</v>
      </c>
      <c r="D82" s="71" t="s">
        <v>185</v>
      </c>
      <c r="E82" s="71" t="s">
        <v>191</v>
      </c>
      <c r="F82" s="71"/>
      <c r="G82" s="71"/>
      <c r="H82" s="192">
        <v>8020.3</v>
      </c>
      <c r="I82" s="192"/>
      <c r="J82" s="192">
        <v>8020.3</v>
      </c>
      <c r="K82" s="192"/>
      <c r="L82" s="192">
        <v>0</v>
      </c>
      <c r="M82" s="192"/>
      <c r="N82" s="192">
        <v>8020.3</v>
      </c>
      <c r="O82" s="192"/>
      <c r="P82" s="192">
        <v>8020.3</v>
      </c>
      <c r="Q82" s="192"/>
      <c r="R82" s="194">
        <v>0</v>
      </c>
      <c r="S82" s="72">
        <v>100</v>
      </c>
    </row>
    <row r="83" spans="1:19" ht="78.75" x14ac:dyDescent="0.25">
      <c r="A83" s="32"/>
      <c r="B83" s="70" t="s">
        <v>1067</v>
      </c>
      <c r="C83" s="71" t="s">
        <v>99</v>
      </c>
      <c r="D83" s="71" t="s">
        <v>185</v>
      </c>
      <c r="E83" s="71" t="s">
        <v>191</v>
      </c>
      <c r="F83" s="71" t="s">
        <v>1068</v>
      </c>
      <c r="G83" s="71"/>
      <c r="H83" s="192">
        <v>8020.3</v>
      </c>
      <c r="I83" s="192"/>
      <c r="J83" s="192">
        <v>8020.3</v>
      </c>
      <c r="K83" s="192"/>
      <c r="L83" s="192">
        <v>0</v>
      </c>
      <c r="M83" s="192"/>
      <c r="N83" s="192">
        <v>8020.3</v>
      </c>
      <c r="O83" s="192"/>
      <c r="P83" s="192">
        <v>8020.3</v>
      </c>
      <c r="Q83" s="192"/>
      <c r="R83" s="194">
        <v>0</v>
      </c>
      <c r="S83" s="72">
        <v>100</v>
      </c>
    </row>
    <row r="84" spans="1:19" ht="31.5" x14ac:dyDescent="0.25">
      <c r="A84" s="32"/>
      <c r="B84" s="70" t="s">
        <v>228</v>
      </c>
      <c r="C84" s="71" t="s">
        <v>99</v>
      </c>
      <c r="D84" s="71" t="s">
        <v>185</v>
      </c>
      <c r="E84" s="71" t="s">
        <v>191</v>
      </c>
      <c r="F84" s="71" t="s">
        <v>1068</v>
      </c>
      <c r="G84" s="71" t="s">
        <v>768</v>
      </c>
      <c r="H84" s="192">
        <v>8020.3</v>
      </c>
      <c r="I84" s="192"/>
      <c r="J84" s="192">
        <v>8020.3</v>
      </c>
      <c r="K84" s="192"/>
      <c r="L84" s="192">
        <v>0</v>
      </c>
      <c r="M84" s="192"/>
      <c r="N84" s="192">
        <v>8020.3</v>
      </c>
      <c r="O84" s="192"/>
      <c r="P84" s="192">
        <v>8020.3</v>
      </c>
      <c r="Q84" s="192"/>
      <c r="R84" s="194">
        <v>0</v>
      </c>
      <c r="S84" s="72">
        <v>100</v>
      </c>
    </row>
    <row r="85" spans="1:19" ht="31.5" x14ac:dyDescent="0.25">
      <c r="A85" s="32"/>
      <c r="B85" s="70" t="s">
        <v>229</v>
      </c>
      <c r="C85" s="71" t="s">
        <v>99</v>
      </c>
      <c r="D85" s="71" t="s">
        <v>185</v>
      </c>
      <c r="E85" s="71" t="s">
        <v>191</v>
      </c>
      <c r="F85" s="71" t="s">
        <v>1068</v>
      </c>
      <c r="G85" s="71" t="s">
        <v>230</v>
      </c>
      <c r="H85" s="192">
        <v>8020.3</v>
      </c>
      <c r="I85" s="192"/>
      <c r="J85" s="192">
        <v>8020.3</v>
      </c>
      <c r="K85" s="192"/>
      <c r="L85" s="192">
        <v>0</v>
      </c>
      <c r="M85" s="192"/>
      <c r="N85" s="192">
        <v>8020.3</v>
      </c>
      <c r="O85" s="192"/>
      <c r="P85" s="192">
        <v>8020.3</v>
      </c>
      <c r="Q85" s="192"/>
      <c r="R85" s="194">
        <v>0</v>
      </c>
      <c r="S85" s="72">
        <v>100</v>
      </c>
    </row>
    <row r="86" spans="1:19" ht="47.25" x14ac:dyDescent="0.25">
      <c r="A86" s="32"/>
      <c r="B86" s="70" t="s">
        <v>927</v>
      </c>
      <c r="C86" s="71" t="s">
        <v>99</v>
      </c>
      <c r="D86" s="71" t="s">
        <v>185</v>
      </c>
      <c r="E86" s="71" t="s">
        <v>928</v>
      </c>
      <c r="F86" s="71"/>
      <c r="G86" s="71"/>
      <c r="H86" s="192">
        <v>28436204.66</v>
      </c>
      <c r="I86" s="192"/>
      <c r="J86" s="192">
        <v>15193334.869999999</v>
      </c>
      <c r="K86" s="192"/>
      <c r="L86" s="192">
        <v>13242869.789999999</v>
      </c>
      <c r="M86" s="192"/>
      <c r="N86" s="192">
        <v>28436204.66</v>
      </c>
      <c r="O86" s="192"/>
      <c r="P86" s="192">
        <v>15193334.869999999</v>
      </c>
      <c r="Q86" s="192"/>
      <c r="R86" s="194">
        <v>13242869.789999999</v>
      </c>
      <c r="S86" s="72">
        <v>100</v>
      </c>
    </row>
    <row r="87" spans="1:19" ht="63" x14ac:dyDescent="0.25">
      <c r="A87" s="32"/>
      <c r="B87" s="70" t="s">
        <v>929</v>
      </c>
      <c r="C87" s="71" t="s">
        <v>99</v>
      </c>
      <c r="D87" s="71" t="s">
        <v>185</v>
      </c>
      <c r="E87" s="71" t="s">
        <v>928</v>
      </c>
      <c r="F87" s="71" t="s">
        <v>246</v>
      </c>
      <c r="G87" s="71"/>
      <c r="H87" s="192">
        <v>754434.87</v>
      </c>
      <c r="I87" s="192"/>
      <c r="J87" s="192">
        <v>754434.87</v>
      </c>
      <c r="K87" s="192"/>
      <c r="L87" s="192">
        <v>0</v>
      </c>
      <c r="M87" s="192"/>
      <c r="N87" s="192">
        <v>754434.87</v>
      </c>
      <c r="O87" s="192"/>
      <c r="P87" s="192">
        <v>754434.87</v>
      </c>
      <c r="Q87" s="192"/>
      <c r="R87" s="194">
        <v>0</v>
      </c>
      <c r="S87" s="72">
        <v>100</v>
      </c>
    </row>
    <row r="88" spans="1:19" x14ac:dyDescent="0.25">
      <c r="A88" s="32"/>
      <c r="B88" s="70" t="s">
        <v>231</v>
      </c>
      <c r="C88" s="71" t="s">
        <v>99</v>
      </c>
      <c r="D88" s="71" t="s">
        <v>185</v>
      </c>
      <c r="E88" s="71" t="s">
        <v>928</v>
      </c>
      <c r="F88" s="71" t="s">
        <v>246</v>
      </c>
      <c r="G88" s="71" t="s">
        <v>828</v>
      </c>
      <c r="H88" s="192">
        <v>754434.87</v>
      </c>
      <c r="I88" s="192"/>
      <c r="J88" s="192">
        <v>754434.87</v>
      </c>
      <c r="K88" s="192"/>
      <c r="L88" s="192">
        <v>0</v>
      </c>
      <c r="M88" s="192"/>
      <c r="N88" s="192">
        <v>754434.87</v>
      </c>
      <c r="O88" s="192"/>
      <c r="P88" s="192">
        <v>754434.87</v>
      </c>
      <c r="Q88" s="192"/>
      <c r="R88" s="194">
        <v>0</v>
      </c>
      <c r="S88" s="72">
        <v>100</v>
      </c>
    </row>
    <row r="89" spans="1:19" ht="63" x14ac:dyDescent="0.25">
      <c r="A89" s="32"/>
      <c r="B89" s="70" t="s">
        <v>250</v>
      </c>
      <c r="C89" s="71" t="s">
        <v>99</v>
      </c>
      <c r="D89" s="71" t="s">
        <v>185</v>
      </c>
      <c r="E89" s="71" t="s">
        <v>928</v>
      </c>
      <c r="F89" s="71" t="s">
        <v>246</v>
      </c>
      <c r="G89" s="71" t="s">
        <v>3</v>
      </c>
      <c r="H89" s="192">
        <v>754434.87</v>
      </c>
      <c r="I89" s="192"/>
      <c r="J89" s="192">
        <v>754434.87</v>
      </c>
      <c r="K89" s="192"/>
      <c r="L89" s="192">
        <v>0</v>
      </c>
      <c r="M89" s="192"/>
      <c r="N89" s="192">
        <v>754434.87</v>
      </c>
      <c r="O89" s="192"/>
      <c r="P89" s="192">
        <v>754434.87</v>
      </c>
      <c r="Q89" s="192"/>
      <c r="R89" s="194">
        <v>0</v>
      </c>
      <c r="S89" s="72">
        <v>100</v>
      </c>
    </row>
    <row r="90" spans="1:19" ht="63" x14ac:dyDescent="0.25">
      <c r="A90" s="32"/>
      <c r="B90" s="70" t="s">
        <v>1069</v>
      </c>
      <c r="C90" s="71" t="s">
        <v>99</v>
      </c>
      <c r="D90" s="71" t="s">
        <v>185</v>
      </c>
      <c r="E90" s="71" t="s">
        <v>928</v>
      </c>
      <c r="F90" s="71" t="s">
        <v>235</v>
      </c>
      <c r="G90" s="71"/>
      <c r="H90" s="192">
        <v>58900</v>
      </c>
      <c r="I90" s="192"/>
      <c r="J90" s="192">
        <v>58900</v>
      </c>
      <c r="K90" s="192"/>
      <c r="L90" s="192">
        <v>0</v>
      </c>
      <c r="M90" s="192"/>
      <c r="N90" s="192">
        <v>58900</v>
      </c>
      <c r="O90" s="192"/>
      <c r="P90" s="192">
        <v>58900</v>
      </c>
      <c r="Q90" s="192"/>
      <c r="R90" s="194">
        <v>0</v>
      </c>
      <c r="S90" s="72">
        <v>100</v>
      </c>
    </row>
    <row r="91" spans="1:19" x14ac:dyDescent="0.25">
      <c r="A91" s="32"/>
      <c r="B91" s="70" t="s">
        <v>231</v>
      </c>
      <c r="C91" s="71" t="s">
        <v>99</v>
      </c>
      <c r="D91" s="71" t="s">
        <v>185</v>
      </c>
      <c r="E91" s="71" t="s">
        <v>928</v>
      </c>
      <c r="F91" s="71" t="s">
        <v>235</v>
      </c>
      <c r="G91" s="71" t="s">
        <v>828</v>
      </c>
      <c r="H91" s="192">
        <v>58900</v>
      </c>
      <c r="I91" s="192"/>
      <c r="J91" s="192">
        <v>58900</v>
      </c>
      <c r="K91" s="192"/>
      <c r="L91" s="192">
        <v>0</v>
      </c>
      <c r="M91" s="192"/>
      <c r="N91" s="192">
        <v>58900</v>
      </c>
      <c r="O91" s="192"/>
      <c r="P91" s="192">
        <v>58900</v>
      </c>
      <c r="Q91" s="192"/>
      <c r="R91" s="194">
        <v>0</v>
      </c>
      <c r="S91" s="72">
        <v>100</v>
      </c>
    </row>
    <row r="92" spans="1:19" ht="63" x14ac:dyDescent="0.25">
      <c r="A92" s="32"/>
      <c r="B92" s="70" t="s">
        <v>250</v>
      </c>
      <c r="C92" s="71" t="s">
        <v>99</v>
      </c>
      <c r="D92" s="71" t="s">
        <v>185</v>
      </c>
      <c r="E92" s="71" t="s">
        <v>928</v>
      </c>
      <c r="F92" s="71" t="s">
        <v>235</v>
      </c>
      <c r="G92" s="71" t="s">
        <v>3</v>
      </c>
      <c r="H92" s="192">
        <v>58900</v>
      </c>
      <c r="I92" s="192"/>
      <c r="J92" s="192">
        <v>58900</v>
      </c>
      <c r="K92" s="192"/>
      <c r="L92" s="192">
        <v>0</v>
      </c>
      <c r="M92" s="192"/>
      <c r="N92" s="192">
        <v>58900</v>
      </c>
      <c r="O92" s="192"/>
      <c r="P92" s="192">
        <v>58900</v>
      </c>
      <c r="Q92" s="192"/>
      <c r="R92" s="194">
        <v>0</v>
      </c>
      <c r="S92" s="72">
        <v>100</v>
      </c>
    </row>
    <row r="93" spans="1:19" ht="110.25" x14ac:dyDescent="0.25">
      <c r="A93" s="32"/>
      <c r="B93" s="70" t="s">
        <v>930</v>
      </c>
      <c r="C93" s="71" t="s">
        <v>99</v>
      </c>
      <c r="D93" s="71" t="s">
        <v>185</v>
      </c>
      <c r="E93" s="71" t="s">
        <v>928</v>
      </c>
      <c r="F93" s="71" t="s">
        <v>413</v>
      </c>
      <c r="G93" s="71"/>
      <c r="H93" s="192">
        <v>13827010.9</v>
      </c>
      <c r="I93" s="192"/>
      <c r="J93" s="192">
        <v>13827010.9</v>
      </c>
      <c r="K93" s="192"/>
      <c r="L93" s="192">
        <v>0</v>
      </c>
      <c r="M93" s="192"/>
      <c r="N93" s="192">
        <v>13827010.9</v>
      </c>
      <c r="O93" s="192"/>
      <c r="P93" s="192">
        <v>13827010.9</v>
      </c>
      <c r="Q93" s="192"/>
      <c r="R93" s="194">
        <v>0</v>
      </c>
      <c r="S93" s="72">
        <v>100</v>
      </c>
    </row>
    <row r="94" spans="1:19" x14ac:dyDescent="0.25">
      <c r="A94" s="32"/>
      <c r="B94" s="70" t="s">
        <v>231</v>
      </c>
      <c r="C94" s="71" t="s">
        <v>99</v>
      </c>
      <c r="D94" s="71" t="s">
        <v>185</v>
      </c>
      <c r="E94" s="71" t="s">
        <v>928</v>
      </c>
      <c r="F94" s="71" t="s">
        <v>413</v>
      </c>
      <c r="G94" s="71" t="s">
        <v>828</v>
      </c>
      <c r="H94" s="192">
        <v>13827010.9</v>
      </c>
      <c r="I94" s="192"/>
      <c r="J94" s="192">
        <v>13827010.9</v>
      </c>
      <c r="K94" s="192"/>
      <c r="L94" s="192">
        <v>0</v>
      </c>
      <c r="M94" s="192"/>
      <c r="N94" s="192">
        <v>13827010.9</v>
      </c>
      <c r="O94" s="192"/>
      <c r="P94" s="192">
        <v>13827010.9</v>
      </c>
      <c r="Q94" s="192"/>
      <c r="R94" s="194">
        <v>0</v>
      </c>
      <c r="S94" s="72">
        <v>100</v>
      </c>
    </row>
    <row r="95" spans="1:19" ht="63" x14ac:dyDescent="0.25">
      <c r="A95" s="32"/>
      <c r="B95" s="70" t="s">
        <v>250</v>
      </c>
      <c r="C95" s="71" t="s">
        <v>99</v>
      </c>
      <c r="D95" s="71" t="s">
        <v>185</v>
      </c>
      <c r="E95" s="71" t="s">
        <v>928</v>
      </c>
      <c r="F95" s="71" t="s">
        <v>413</v>
      </c>
      <c r="G95" s="71" t="s">
        <v>3</v>
      </c>
      <c r="H95" s="192">
        <v>13827010.9</v>
      </c>
      <c r="I95" s="192"/>
      <c r="J95" s="192">
        <v>13827010.9</v>
      </c>
      <c r="K95" s="192"/>
      <c r="L95" s="192">
        <v>0</v>
      </c>
      <c r="M95" s="192"/>
      <c r="N95" s="192">
        <v>13827010.9</v>
      </c>
      <c r="O95" s="192"/>
      <c r="P95" s="192">
        <v>13827010.9</v>
      </c>
      <c r="Q95" s="192"/>
      <c r="R95" s="194">
        <v>0</v>
      </c>
      <c r="S95" s="72">
        <v>100</v>
      </c>
    </row>
    <row r="96" spans="1:19" ht="63" x14ac:dyDescent="0.25">
      <c r="A96" s="32"/>
      <c r="B96" s="70" t="s">
        <v>1070</v>
      </c>
      <c r="C96" s="71" t="s">
        <v>99</v>
      </c>
      <c r="D96" s="71" t="s">
        <v>185</v>
      </c>
      <c r="E96" s="71" t="s">
        <v>928</v>
      </c>
      <c r="F96" s="71" t="s">
        <v>1071</v>
      </c>
      <c r="G96" s="71"/>
      <c r="H96" s="192">
        <v>1202.8499999999999</v>
      </c>
      <c r="I96" s="192"/>
      <c r="J96" s="192">
        <v>1202.8499999999999</v>
      </c>
      <c r="K96" s="192"/>
      <c r="L96" s="192">
        <v>0</v>
      </c>
      <c r="M96" s="192"/>
      <c r="N96" s="192">
        <v>1202.8499999999999</v>
      </c>
      <c r="O96" s="192"/>
      <c r="P96" s="192">
        <v>1202.8499999999999</v>
      </c>
      <c r="Q96" s="192"/>
      <c r="R96" s="194">
        <v>0</v>
      </c>
      <c r="S96" s="72">
        <v>100</v>
      </c>
    </row>
    <row r="97" spans="1:19" x14ac:dyDescent="0.25">
      <c r="A97" s="32"/>
      <c r="B97" s="70" t="s">
        <v>231</v>
      </c>
      <c r="C97" s="71" t="s">
        <v>99</v>
      </c>
      <c r="D97" s="71" t="s">
        <v>185</v>
      </c>
      <c r="E97" s="71" t="s">
        <v>928</v>
      </c>
      <c r="F97" s="71" t="s">
        <v>1071</v>
      </c>
      <c r="G97" s="71" t="s">
        <v>828</v>
      </c>
      <c r="H97" s="192">
        <v>1202.8499999999999</v>
      </c>
      <c r="I97" s="192"/>
      <c r="J97" s="192">
        <v>1202.8499999999999</v>
      </c>
      <c r="K97" s="192"/>
      <c r="L97" s="192">
        <v>0</v>
      </c>
      <c r="M97" s="192"/>
      <c r="N97" s="192">
        <v>1202.8499999999999</v>
      </c>
      <c r="O97" s="192"/>
      <c r="P97" s="192">
        <v>1202.8499999999999</v>
      </c>
      <c r="Q97" s="192"/>
      <c r="R97" s="194">
        <v>0</v>
      </c>
      <c r="S97" s="72">
        <v>100</v>
      </c>
    </row>
    <row r="98" spans="1:19" ht="63" x14ac:dyDescent="0.25">
      <c r="A98" s="32"/>
      <c r="B98" s="70" t="s">
        <v>250</v>
      </c>
      <c r="C98" s="71" t="s">
        <v>99</v>
      </c>
      <c r="D98" s="71" t="s">
        <v>185</v>
      </c>
      <c r="E98" s="71" t="s">
        <v>928</v>
      </c>
      <c r="F98" s="71" t="s">
        <v>1071</v>
      </c>
      <c r="G98" s="71" t="s">
        <v>3</v>
      </c>
      <c r="H98" s="192">
        <v>1202.8499999999999</v>
      </c>
      <c r="I98" s="192"/>
      <c r="J98" s="192">
        <v>1202.8499999999999</v>
      </c>
      <c r="K98" s="192"/>
      <c r="L98" s="192">
        <v>0</v>
      </c>
      <c r="M98" s="192"/>
      <c r="N98" s="192">
        <v>1202.8499999999999</v>
      </c>
      <c r="O98" s="192"/>
      <c r="P98" s="192">
        <v>1202.8499999999999</v>
      </c>
      <c r="Q98" s="192"/>
      <c r="R98" s="194">
        <v>0</v>
      </c>
      <c r="S98" s="72">
        <v>100</v>
      </c>
    </row>
    <row r="99" spans="1:19" ht="63" x14ac:dyDescent="0.25">
      <c r="A99" s="32"/>
      <c r="B99" s="70" t="s">
        <v>1070</v>
      </c>
      <c r="C99" s="71" t="s">
        <v>99</v>
      </c>
      <c r="D99" s="71" t="s">
        <v>185</v>
      </c>
      <c r="E99" s="71" t="s">
        <v>928</v>
      </c>
      <c r="F99" s="71" t="s">
        <v>1072</v>
      </c>
      <c r="G99" s="71"/>
      <c r="H99" s="192">
        <v>1411131.57</v>
      </c>
      <c r="I99" s="192"/>
      <c r="J99" s="192">
        <v>0</v>
      </c>
      <c r="K99" s="192"/>
      <c r="L99" s="192">
        <v>1411131.57</v>
      </c>
      <c r="M99" s="192"/>
      <c r="N99" s="192">
        <v>1411131.57</v>
      </c>
      <c r="O99" s="192"/>
      <c r="P99" s="192">
        <v>0</v>
      </c>
      <c r="Q99" s="192"/>
      <c r="R99" s="194">
        <v>1411131.57</v>
      </c>
      <c r="S99" s="72">
        <v>100</v>
      </c>
    </row>
    <row r="100" spans="1:19" x14ac:dyDescent="0.25">
      <c r="A100" s="32"/>
      <c r="B100" s="70" t="s">
        <v>231</v>
      </c>
      <c r="C100" s="71" t="s">
        <v>99</v>
      </c>
      <c r="D100" s="71" t="s">
        <v>185</v>
      </c>
      <c r="E100" s="71" t="s">
        <v>928</v>
      </c>
      <c r="F100" s="71" t="s">
        <v>1072</v>
      </c>
      <c r="G100" s="71" t="s">
        <v>828</v>
      </c>
      <c r="H100" s="192">
        <v>1411131.57</v>
      </c>
      <c r="I100" s="192"/>
      <c r="J100" s="192">
        <v>0</v>
      </c>
      <c r="K100" s="192"/>
      <c r="L100" s="192">
        <v>1411131.57</v>
      </c>
      <c r="M100" s="192"/>
      <c r="N100" s="192">
        <v>1411131.57</v>
      </c>
      <c r="O100" s="192"/>
      <c r="P100" s="192">
        <v>0</v>
      </c>
      <c r="Q100" s="192"/>
      <c r="R100" s="194">
        <v>1411131.57</v>
      </c>
      <c r="S100" s="72">
        <v>100</v>
      </c>
    </row>
    <row r="101" spans="1:19" ht="63" x14ac:dyDescent="0.25">
      <c r="A101" s="32"/>
      <c r="B101" s="70" t="s">
        <v>250</v>
      </c>
      <c r="C101" s="71" t="s">
        <v>99</v>
      </c>
      <c r="D101" s="71" t="s">
        <v>185</v>
      </c>
      <c r="E101" s="71" t="s">
        <v>928</v>
      </c>
      <c r="F101" s="71" t="s">
        <v>1072</v>
      </c>
      <c r="G101" s="71" t="s">
        <v>3</v>
      </c>
      <c r="H101" s="192">
        <v>1411131.57</v>
      </c>
      <c r="I101" s="192"/>
      <c r="J101" s="192">
        <v>0</v>
      </c>
      <c r="K101" s="192"/>
      <c r="L101" s="192">
        <v>1411131.57</v>
      </c>
      <c r="M101" s="192"/>
      <c r="N101" s="192">
        <v>1411131.57</v>
      </c>
      <c r="O101" s="192"/>
      <c r="P101" s="192">
        <v>0</v>
      </c>
      <c r="Q101" s="192"/>
      <c r="R101" s="194">
        <v>1411131.57</v>
      </c>
      <c r="S101" s="72">
        <v>100</v>
      </c>
    </row>
    <row r="102" spans="1:19" ht="110.25" x14ac:dyDescent="0.25">
      <c r="A102" s="32"/>
      <c r="B102" s="70" t="s">
        <v>930</v>
      </c>
      <c r="C102" s="71" t="s">
        <v>99</v>
      </c>
      <c r="D102" s="71" t="s">
        <v>185</v>
      </c>
      <c r="E102" s="71" t="s">
        <v>928</v>
      </c>
      <c r="F102" s="71" t="s">
        <v>1050</v>
      </c>
      <c r="G102" s="71"/>
      <c r="H102" s="192">
        <v>11831738.220000001</v>
      </c>
      <c r="I102" s="192"/>
      <c r="J102" s="192">
        <v>0</v>
      </c>
      <c r="K102" s="192"/>
      <c r="L102" s="192">
        <v>11831738.220000001</v>
      </c>
      <c r="M102" s="192"/>
      <c r="N102" s="192">
        <v>11831738.220000001</v>
      </c>
      <c r="O102" s="192"/>
      <c r="P102" s="192">
        <v>0</v>
      </c>
      <c r="Q102" s="192"/>
      <c r="R102" s="194">
        <v>11831738.220000001</v>
      </c>
      <c r="S102" s="72">
        <v>100</v>
      </c>
    </row>
    <row r="103" spans="1:19" x14ac:dyDescent="0.25">
      <c r="A103" s="32"/>
      <c r="B103" s="70" t="s">
        <v>231</v>
      </c>
      <c r="C103" s="71" t="s">
        <v>99</v>
      </c>
      <c r="D103" s="71" t="s">
        <v>185</v>
      </c>
      <c r="E103" s="71" t="s">
        <v>928</v>
      </c>
      <c r="F103" s="71" t="s">
        <v>1050</v>
      </c>
      <c r="G103" s="71" t="s">
        <v>828</v>
      </c>
      <c r="H103" s="192">
        <v>11831738.220000001</v>
      </c>
      <c r="I103" s="192"/>
      <c r="J103" s="192">
        <v>0</v>
      </c>
      <c r="K103" s="192"/>
      <c r="L103" s="192">
        <v>11831738.220000001</v>
      </c>
      <c r="M103" s="192"/>
      <c r="N103" s="192">
        <v>11831738.220000001</v>
      </c>
      <c r="O103" s="192"/>
      <c r="P103" s="192">
        <v>0</v>
      </c>
      <c r="Q103" s="192"/>
      <c r="R103" s="194">
        <v>11831738.220000001</v>
      </c>
      <c r="S103" s="72">
        <v>100</v>
      </c>
    </row>
    <row r="104" spans="1:19" ht="63" x14ac:dyDescent="0.25">
      <c r="A104" s="32"/>
      <c r="B104" s="70" t="s">
        <v>250</v>
      </c>
      <c r="C104" s="71" t="s">
        <v>99</v>
      </c>
      <c r="D104" s="71" t="s">
        <v>185</v>
      </c>
      <c r="E104" s="71" t="s">
        <v>928</v>
      </c>
      <c r="F104" s="71" t="s">
        <v>1050</v>
      </c>
      <c r="G104" s="71" t="s">
        <v>3</v>
      </c>
      <c r="H104" s="192">
        <v>11831738.220000001</v>
      </c>
      <c r="I104" s="192"/>
      <c r="J104" s="192">
        <v>0</v>
      </c>
      <c r="K104" s="192"/>
      <c r="L104" s="192">
        <v>11831738.220000001</v>
      </c>
      <c r="M104" s="192"/>
      <c r="N104" s="192">
        <v>11831738.220000001</v>
      </c>
      <c r="O104" s="192"/>
      <c r="P104" s="192">
        <v>0</v>
      </c>
      <c r="Q104" s="192"/>
      <c r="R104" s="194">
        <v>11831738.220000001</v>
      </c>
      <c r="S104" s="72">
        <v>100</v>
      </c>
    </row>
    <row r="105" spans="1:19" ht="63" x14ac:dyDescent="0.25">
      <c r="A105" s="32"/>
      <c r="B105" s="70" t="s">
        <v>1070</v>
      </c>
      <c r="C105" s="71" t="s">
        <v>99</v>
      </c>
      <c r="D105" s="71" t="s">
        <v>185</v>
      </c>
      <c r="E105" s="71" t="s">
        <v>928</v>
      </c>
      <c r="F105" s="71" t="s">
        <v>1073</v>
      </c>
      <c r="G105" s="71"/>
      <c r="H105" s="192">
        <v>58797.15</v>
      </c>
      <c r="I105" s="192"/>
      <c r="J105" s="192">
        <v>58797.15</v>
      </c>
      <c r="K105" s="192"/>
      <c r="L105" s="192">
        <v>0</v>
      </c>
      <c r="M105" s="192"/>
      <c r="N105" s="192">
        <v>58797.15</v>
      </c>
      <c r="O105" s="192"/>
      <c r="P105" s="192">
        <v>58797.15</v>
      </c>
      <c r="Q105" s="192"/>
      <c r="R105" s="194">
        <v>0</v>
      </c>
      <c r="S105" s="72">
        <v>100</v>
      </c>
    </row>
    <row r="106" spans="1:19" x14ac:dyDescent="0.25">
      <c r="A106" s="32"/>
      <c r="B106" s="70" t="s">
        <v>231</v>
      </c>
      <c r="C106" s="71" t="s">
        <v>99</v>
      </c>
      <c r="D106" s="71" t="s">
        <v>185</v>
      </c>
      <c r="E106" s="71" t="s">
        <v>928</v>
      </c>
      <c r="F106" s="71" t="s">
        <v>1073</v>
      </c>
      <c r="G106" s="71" t="s">
        <v>828</v>
      </c>
      <c r="H106" s="192">
        <v>58797.15</v>
      </c>
      <c r="I106" s="192"/>
      <c r="J106" s="192">
        <v>58797.15</v>
      </c>
      <c r="K106" s="192"/>
      <c r="L106" s="192">
        <v>0</v>
      </c>
      <c r="M106" s="192"/>
      <c r="N106" s="192">
        <v>58797.15</v>
      </c>
      <c r="O106" s="192"/>
      <c r="P106" s="192">
        <v>58797.15</v>
      </c>
      <c r="Q106" s="192"/>
      <c r="R106" s="194">
        <v>0</v>
      </c>
      <c r="S106" s="72">
        <v>100</v>
      </c>
    </row>
    <row r="107" spans="1:19" ht="63" x14ac:dyDescent="0.25">
      <c r="A107" s="32"/>
      <c r="B107" s="70" t="s">
        <v>250</v>
      </c>
      <c r="C107" s="71" t="s">
        <v>99</v>
      </c>
      <c r="D107" s="71" t="s">
        <v>185</v>
      </c>
      <c r="E107" s="71" t="s">
        <v>928</v>
      </c>
      <c r="F107" s="71" t="s">
        <v>1073</v>
      </c>
      <c r="G107" s="71" t="s">
        <v>3</v>
      </c>
      <c r="H107" s="192">
        <v>58797.15</v>
      </c>
      <c r="I107" s="192"/>
      <c r="J107" s="192">
        <v>58797.15</v>
      </c>
      <c r="K107" s="192"/>
      <c r="L107" s="192">
        <v>0</v>
      </c>
      <c r="M107" s="192"/>
      <c r="N107" s="192">
        <v>58797.15</v>
      </c>
      <c r="O107" s="192"/>
      <c r="P107" s="192">
        <v>58797.15</v>
      </c>
      <c r="Q107" s="192"/>
      <c r="R107" s="194">
        <v>0</v>
      </c>
      <c r="S107" s="72">
        <v>100</v>
      </c>
    </row>
    <row r="108" spans="1:19" ht="110.25" x14ac:dyDescent="0.25">
      <c r="A108" s="32"/>
      <c r="B108" s="70" t="s">
        <v>930</v>
      </c>
      <c r="C108" s="71" t="s">
        <v>99</v>
      </c>
      <c r="D108" s="71" t="s">
        <v>185</v>
      </c>
      <c r="E108" s="71" t="s">
        <v>928</v>
      </c>
      <c r="F108" s="71" t="s">
        <v>1051</v>
      </c>
      <c r="G108" s="71"/>
      <c r="H108" s="192">
        <v>492989.1</v>
      </c>
      <c r="I108" s="192"/>
      <c r="J108" s="192">
        <v>492989.1</v>
      </c>
      <c r="K108" s="192"/>
      <c r="L108" s="192">
        <v>0</v>
      </c>
      <c r="M108" s="192"/>
      <c r="N108" s="192">
        <v>492989.1</v>
      </c>
      <c r="O108" s="192"/>
      <c r="P108" s="192">
        <v>492989.1</v>
      </c>
      <c r="Q108" s="192"/>
      <c r="R108" s="194">
        <v>0</v>
      </c>
      <c r="S108" s="72">
        <v>100</v>
      </c>
    </row>
    <row r="109" spans="1:19" x14ac:dyDescent="0.25">
      <c r="A109" s="32"/>
      <c r="B109" s="70" t="s">
        <v>231</v>
      </c>
      <c r="C109" s="71" t="s">
        <v>99</v>
      </c>
      <c r="D109" s="71" t="s">
        <v>185</v>
      </c>
      <c r="E109" s="71" t="s">
        <v>928</v>
      </c>
      <c r="F109" s="71" t="s">
        <v>1051</v>
      </c>
      <c r="G109" s="71" t="s">
        <v>828</v>
      </c>
      <c r="H109" s="192">
        <v>492989.1</v>
      </c>
      <c r="I109" s="192"/>
      <c r="J109" s="192">
        <v>492989.1</v>
      </c>
      <c r="K109" s="192"/>
      <c r="L109" s="192">
        <v>0</v>
      </c>
      <c r="M109" s="192"/>
      <c r="N109" s="192">
        <v>492989.1</v>
      </c>
      <c r="O109" s="192"/>
      <c r="P109" s="192">
        <v>492989.1</v>
      </c>
      <c r="Q109" s="192"/>
      <c r="R109" s="194">
        <v>0</v>
      </c>
      <c r="S109" s="72">
        <v>100</v>
      </c>
    </row>
    <row r="110" spans="1:19" ht="63" x14ac:dyDescent="0.25">
      <c r="A110" s="32"/>
      <c r="B110" s="70" t="s">
        <v>250</v>
      </c>
      <c r="C110" s="71" t="s">
        <v>99</v>
      </c>
      <c r="D110" s="71" t="s">
        <v>185</v>
      </c>
      <c r="E110" s="71" t="s">
        <v>928</v>
      </c>
      <c r="F110" s="71" t="s">
        <v>1051</v>
      </c>
      <c r="G110" s="71" t="s">
        <v>3</v>
      </c>
      <c r="H110" s="192">
        <v>492989.1</v>
      </c>
      <c r="I110" s="192"/>
      <c r="J110" s="192">
        <v>492989.1</v>
      </c>
      <c r="K110" s="192"/>
      <c r="L110" s="192">
        <v>0</v>
      </c>
      <c r="M110" s="192"/>
      <c r="N110" s="192">
        <v>492989.1</v>
      </c>
      <c r="O110" s="192"/>
      <c r="P110" s="192">
        <v>492989.1</v>
      </c>
      <c r="Q110" s="192"/>
      <c r="R110" s="194">
        <v>0</v>
      </c>
      <c r="S110" s="72">
        <v>100</v>
      </c>
    </row>
    <row r="111" spans="1:19" ht="31.5" x14ac:dyDescent="0.25">
      <c r="A111" s="32"/>
      <c r="B111" s="70" t="s">
        <v>252</v>
      </c>
      <c r="C111" s="71" t="s">
        <v>99</v>
      </c>
      <c r="D111" s="71" t="s">
        <v>185</v>
      </c>
      <c r="E111" s="71" t="s">
        <v>195</v>
      </c>
      <c r="F111" s="71"/>
      <c r="G111" s="71"/>
      <c r="H111" s="192">
        <v>2008969.06</v>
      </c>
      <c r="I111" s="192"/>
      <c r="J111" s="192">
        <v>2008969.06</v>
      </c>
      <c r="K111" s="192"/>
      <c r="L111" s="192">
        <v>0</v>
      </c>
      <c r="M111" s="192"/>
      <c r="N111" s="192">
        <v>240288.57</v>
      </c>
      <c r="O111" s="192"/>
      <c r="P111" s="192">
        <v>240288.57</v>
      </c>
      <c r="Q111" s="192"/>
      <c r="R111" s="194">
        <v>0</v>
      </c>
      <c r="S111" s="72">
        <v>11.960789978517639</v>
      </c>
    </row>
    <row r="112" spans="1:19" x14ac:dyDescent="0.25">
      <c r="A112" s="32"/>
      <c r="B112" s="70" t="s">
        <v>254</v>
      </c>
      <c r="C112" s="71" t="s">
        <v>99</v>
      </c>
      <c r="D112" s="71" t="s">
        <v>185</v>
      </c>
      <c r="E112" s="71" t="s">
        <v>195</v>
      </c>
      <c r="F112" s="71" t="s">
        <v>234</v>
      </c>
      <c r="G112" s="71"/>
      <c r="H112" s="192">
        <v>2008969.06</v>
      </c>
      <c r="I112" s="192"/>
      <c r="J112" s="192">
        <v>2008969.06</v>
      </c>
      <c r="K112" s="192"/>
      <c r="L112" s="192">
        <v>0</v>
      </c>
      <c r="M112" s="192"/>
      <c r="N112" s="192">
        <v>240288.57</v>
      </c>
      <c r="O112" s="192"/>
      <c r="P112" s="192">
        <v>240288.57</v>
      </c>
      <c r="Q112" s="192"/>
      <c r="R112" s="194">
        <v>0</v>
      </c>
      <c r="S112" s="72">
        <v>11.960789978517639</v>
      </c>
    </row>
    <row r="113" spans="1:19" ht="31.5" x14ac:dyDescent="0.25">
      <c r="A113" s="32"/>
      <c r="B113" s="70" t="s">
        <v>228</v>
      </c>
      <c r="C113" s="71" t="s">
        <v>99</v>
      </c>
      <c r="D113" s="71" t="s">
        <v>185</v>
      </c>
      <c r="E113" s="71" t="s">
        <v>195</v>
      </c>
      <c r="F113" s="71" t="s">
        <v>234</v>
      </c>
      <c r="G113" s="71" t="s">
        <v>768</v>
      </c>
      <c r="H113" s="192">
        <v>2008969.06</v>
      </c>
      <c r="I113" s="192"/>
      <c r="J113" s="192">
        <v>2008969.06</v>
      </c>
      <c r="K113" s="192"/>
      <c r="L113" s="192">
        <v>0</v>
      </c>
      <c r="M113" s="192"/>
      <c r="N113" s="192">
        <v>240288.57</v>
      </c>
      <c r="O113" s="192"/>
      <c r="P113" s="192">
        <v>240288.57</v>
      </c>
      <c r="Q113" s="192"/>
      <c r="R113" s="194">
        <v>0</v>
      </c>
      <c r="S113" s="72">
        <v>11.960789978517639</v>
      </c>
    </row>
    <row r="114" spans="1:19" ht="31.5" x14ac:dyDescent="0.25">
      <c r="A114" s="32"/>
      <c r="B114" s="70" t="s">
        <v>229</v>
      </c>
      <c r="C114" s="71" t="s">
        <v>99</v>
      </c>
      <c r="D114" s="71" t="s">
        <v>185</v>
      </c>
      <c r="E114" s="71" t="s">
        <v>195</v>
      </c>
      <c r="F114" s="71" t="s">
        <v>234</v>
      </c>
      <c r="G114" s="71" t="s">
        <v>230</v>
      </c>
      <c r="H114" s="192">
        <v>2008969.06</v>
      </c>
      <c r="I114" s="192"/>
      <c r="J114" s="192">
        <v>2008969.06</v>
      </c>
      <c r="K114" s="192"/>
      <c r="L114" s="192">
        <v>0</v>
      </c>
      <c r="M114" s="192"/>
      <c r="N114" s="192">
        <v>240288.57</v>
      </c>
      <c r="O114" s="192"/>
      <c r="P114" s="192">
        <v>240288.57</v>
      </c>
      <c r="Q114" s="192"/>
      <c r="R114" s="194">
        <v>0</v>
      </c>
      <c r="S114" s="72">
        <v>11.960789978517639</v>
      </c>
    </row>
    <row r="115" spans="1:19" ht="31.5" x14ac:dyDescent="0.25">
      <c r="A115" s="32"/>
      <c r="B115" s="70" t="s">
        <v>362</v>
      </c>
      <c r="C115" s="71" t="s">
        <v>99</v>
      </c>
      <c r="D115" s="71" t="s">
        <v>185</v>
      </c>
      <c r="E115" s="71" t="s">
        <v>196</v>
      </c>
      <c r="F115" s="71"/>
      <c r="G115" s="71"/>
      <c r="H115" s="192">
        <v>3781173.61</v>
      </c>
      <c r="I115" s="192"/>
      <c r="J115" s="192">
        <v>2023148.5</v>
      </c>
      <c r="K115" s="192"/>
      <c r="L115" s="192">
        <v>0</v>
      </c>
      <c r="M115" s="192"/>
      <c r="N115" s="192">
        <v>8600</v>
      </c>
      <c r="O115" s="192"/>
      <c r="P115" s="192">
        <v>8600</v>
      </c>
      <c r="Q115" s="192"/>
      <c r="R115" s="194">
        <v>0</v>
      </c>
      <c r="S115" s="72">
        <v>0.22744261139598931</v>
      </c>
    </row>
    <row r="116" spans="1:19" ht="63" x14ac:dyDescent="0.25">
      <c r="A116" s="32"/>
      <c r="B116" s="70" t="s">
        <v>933</v>
      </c>
      <c r="C116" s="71" t="s">
        <v>99</v>
      </c>
      <c r="D116" s="71" t="s">
        <v>185</v>
      </c>
      <c r="E116" s="71" t="s">
        <v>196</v>
      </c>
      <c r="F116" s="71" t="s">
        <v>934</v>
      </c>
      <c r="G116" s="71"/>
      <c r="H116" s="192">
        <v>150000</v>
      </c>
      <c r="I116" s="192"/>
      <c r="J116" s="192">
        <v>150000</v>
      </c>
      <c r="K116" s="192"/>
      <c r="L116" s="192">
        <v>0</v>
      </c>
      <c r="M116" s="192"/>
      <c r="N116" s="192">
        <v>8600</v>
      </c>
      <c r="O116" s="192"/>
      <c r="P116" s="192">
        <v>8600</v>
      </c>
      <c r="Q116" s="192"/>
      <c r="R116" s="194">
        <v>0</v>
      </c>
      <c r="S116" s="72">
        <v>5.7333333333333334</v>
      </c>
    </row>
    <row r="117" spans="1:19" ht="31.5" x14ac:dyDescent="0.25">
      <c r="A117" s="32"/>
      <c r="B117" s="70" t="s">
        <v>228</v>
      </c>
      <c r="C117" s="71" t="s">
        <v>99</v>
      </c>
      <c r="D117" s="71" t="s">
        <v>185</v>
      </c>
      <c r="E117" s="71" t="s">
        <v>196</v>
      </c>
      <c r="F117" s="71" t="s">
        <v>934</v>
      </c>
      <c r="G117" s="71" t="s">
        <v>768</v>
      </c>
      <c r="H117" s="192">
        <v>150000</v>
      </c>
      <c r="I117" s="192"/>
      <c r="J117" s="192">
        <v>150000</v>
      </c>
      <c r="K117" s="192"/>
      <c r="L117" s="192">
        <v>0</v>
      </c>
      <c r="M117" s="192"/>
      <c r="N117" s="192">
        <v>8600</v>
      </c>
      <c r="O117" s="192"/>
      <c r="P117" s="192">
        <v>8600</v>
      </c>
      <c r="Q117" s="192"/>
      <c r="R117" s="194">
        <v>0</v>
      </c>
      <c r="S117" s="72">
        <v>5.7333333333333334</v>
      </c>
    </row>
    <row r="118" spans="1:19" ht="31.5" x14ac:dyDescent="0.25">
      <c r="A118" s="32"/>
      <c r="B118" s="70" t="s">
        <v>229</v>
      </c>
      <c r="C118" s="71" t="s">
        <v>99</v>
      </c>
      <c r="D118" s="71" t="s">
        <v>185</v>
      </c>
      <c r="E118" s="71" t="s">
        <v>196</v>
      </c>
      <c r="F118" s="71" t="s">
        <v>934</v>
      </c>
      <c r="G118" s="71" t="s">
        <v>230</v>
      </c>
      <c r="H118" s="192">
        <v>150000</v>
      </c>
      <c r="I118" s="192"/>
      <c r="J118" s="192">
        <v>150000</v>
      </c>
      <c r="K118" s="192"/>
      <c r="L118" s="192">
        <v>0</v>
      </c>
      <c r="M118" s="192"/>
      <c r="N118" s="192">
        <v>8600</v>
      </c>
      <c r="O118" s="192"/>
      <c r="P118" s="192">
        <v>8600</v>
      </c>
      <c r="Q118" s="192"/>
      <c r="R118" s="194">
        <v>0</v>
      </c>
      <c r="S118" s="72">
        <v>5.7333333333333334</v>
      </c>
    </row>
    <row r="119" spans="1:19" ht="63" x14ac:dyDescent="0.25">
      <c r="A119" s="32"/>
      <c r="B119" s="70" t="s">
        <v>935</v>
      </c>
      <c r="C119" s="71" t="s">
        <v>99</v>
      </c>
      <c r="D119" s="71" t="s">
        <v>185</v>
      </c>
      <c r="E119" s="71" t="s">
        <v>196</v>
      </c>
      <c r="F119" s="71" t="s">
        <v>936</v>
      </c>
      <c r="G119" s="71"/>
      <c r="H119" s="192">
        <v>3631173.61</v>
      </c>
      <c r="I119" s="192"/>
      <c r="J119" s="192">
        <v>1873148.5</v>
      </c>
      <c r="K119" s="192"/>
      <c r="L119" s="192">
        <v>0</v>
      </c>
      <c r="M119" s="192"/>
      <c r="N119" s="192">
        <v>0</v>
      </c>
      <c r="O119" s="192"/>
      <c r="P119" s="192">
        <v>0</v>
      </c>
      <c r="Q119" s="192"/>
      <c r="R119" s="194">
        <v>0</v>
      </c>
      <c r="S119" s="72">
        <v>0</v>
      </c>
    </row>
    <row r="120" spans="1:19" ht="31.5" x14ac:dyDescent="0.25">
      <c r="A120" s="32"/>
      <c r="B120" s="70" t="s">
        <v>228</v>
      </c>
      <c r="C120" s="71" t="s">
        <v>99</v>
      </c>
      <c r="D120" s="71" t="s">
        <v>185</v>
      </c>
      <c r="E120" s="71" t="s">
        <v>196</v>
      </c>
      <c r="F120" s="71" t="s">
        <v>936</v>
      </c>
      <c r="G120" s="71" t="s">
        <v>768</v>
      </c>
      <c r="H120" s="192">
        <v>3631173.61</v>
      </c>
      <c r="I120" s="192"/>
      <c r="J120" s="192">
        <v>1873148.5</v>
      </c>
      <c r="K120" s="192"/>
      <c r="L120" s="192">
        <v>0</v>
      </c>
      <c r="M120" s="192"/>
      <c r="N120" s="192">
        <v>0</v>
      </c>
      <c r="O120" s="192"/>
      <c r="P120" s="192">
        <v>0</v>
      </c>
      <c r="Q120" s="192"/>
      <c r="R120" s="194">
        <v>0</v>
      </c>
      <c r="S120" s="72">
        <v>0</v>
      </c>
    </row>
    <row r="121" spans="1:19" ht="31.5" x14ac:dyDescent="0.25">
      <c r="A121" s="32"/>
      <c r="B121" s="70" t="s">
        <v>229</v>
      </c>
      <c r="C121" s="71" t="s">
        <v>99</v>
      </c>
      <c r="D121" s="71" t="s">
        <v>185</v>
      </c>
      <c r="E121" s="71" t="s">
        <v>196</v>
      </c>
      <c r="F121" s="71" t="s">
        <v>936</v>
      </c>
      <c r="G121" s="71" t="s">
        <v>230</v>
      </c>
      <c r="H121" s="192">
        <v>3631173.61</v>
      </c>
      <c r="I121" s="192"/>
      <c r="J121" s="192">
        <v>1873148.5</v>
      </c>
      <c r="K121" s="192"/>
      <c r="L121" s="192">
        <v>0</v>
      </c>
      <c r="M121" s="192"/>
      <c r="N121" s="192">
        <v>0</v>
      </c>
      <c r="O121" s="192"/>
      <c r="P121" s="192">
        <v>0</v>
      </c>
      <c r="Q121" s="192"/>
      <c r="R121" s="194">
        <v>0</v>
      </c>
      <c r="S121" s="72">
        <v>0</v>
      </c>
    </row>
    <row r="122" spans="1:19" ht="47.25" x14ac:dyDescent="0.25">
      <c r="A122" s="32"/>
      <c r="B122" s="70" t="s">
        <v>612</v>
      </c>
      <c r="C122" s="71" t="s">
        <v>99</v>
      </c>
      <c r="D122" s="71" t="s">
        <v>185</v>
      </c>
      <c r="E122" s="71" t="s">
        <v>245</v>
      </c>
      <c r="F122" s="71"/>
      <c r="G122" s="71"/>
      <c r="H122" s="192">
        <v>1428531.54</v>
      </c>
      <c r="I122" s="192"/>
      <c r="J122" s="192">
        <v>0</v>
      </c>
      <c r="K122" s="192"/>
      <c r="L122" s="192">
        <v>1428531.54</v>
      </c>
      <c r="M122" s="192"/>
      <c r="N122" s="192">
        <v>1425534.98</v>
      </c>
      <c r="O122" s="192"/>
      <c r="P122" s="192">
        <v>0</v>
      </c>
      <c r="Q122" s="192"/>
      <c r="R122" s="194">
        <v>1425534.98</v>
      </c>
      <c r="S122" s="72">
        <v>99.790234942940074</v>
      </c>
    </row>
    <row r="123" spans="1:19" ht="78.75" x14ac:dyDescent="0.25">
      <c r="A123" s="32"/>
      <c r="B123" s="70" t="s">
        <v>779</v>
      </c>
      <c r="C123" s="71" t="s">
        <v>99</v>
      </c>
      <c r="D123" s="71" t="s">
        <v>185</v>
      </c>
      <c r="E123" s="71" t="s">
        <v>245</v>
      </c>
      <c r="F123" s="71" t="s">
        <v>894</v>
      </c>
      <c r="G123" s="71"/>
      <c r="H123" s="192">
        <v>1428531.54</v>
      </c>
      <c r="I123" s="192"/>
      <c r="J123" s="192">
        <v>0</v>
      </c>
      <c r="K123" s="192"/>
      <c r="L123" s="192">
        <v>1428531.54</v>
      </c>
      <c r="M123" s="192"/>
      <c r="N123" s="192">
        <v>1425534.98</v>
      </c>
      <c r="O123" s="192"/>
      <c r="P123" s="192">
        <v>0</v>
      </c>
      <c r="Q123" s="192"/>
      <c r="R123" s="194">
        <v>1425534.98</v>
      </c>
      <c r="S123" s="72">
        <v>99.790234942940074</v>
      </c>
    </row>
    <row r="124" spans="1:19" ht="31.5" x14ac:dyDescent="0.25">
      <c r="A124" s="32"/>
      <c r="B124" s="70" t="s">
        <v>228</v>
      </c>
      <c r="C124" s="71" t="s">
        <v>99</v>
      </c>
      <c r="D124" s="71" t="s">
        <v>185</v>
      </c>
      <c r="E124" s="71" t="s">
        <v>245</v>
      </c>
      <c r="F124" s="71" t="s">
        <v>894</v>
      </c>
      <c r="G124" s="71" t="s">
        <v>768</v>
      </c>
      <c r="H124" s="192">
        <v>1428531.54</v>
      </c>
      <c r="I124" s="192"/>
      <c r="J124" s="192">
        <v>0</v>
      </c>
      <c r="K124" s="192"/>
      <c r="L124" s="192">
        <v>1428531.54</v>
      </c>
      <c r="M124" s="192"/>
      <c r="N124" s="192">
        <v>1425534.98</v>
      </c>
      <c r="O124" s="192"/>
      <c r="P124" s="192">
        <v>0</v>
      </c>
      <c r="Q124" s="192"/>
      <c r="R124" s="194">
        <v>1425534.98</v>
      </c>
      <c r="S124" s="72">
        <v>99.790234942940074</v>
      </c>
    </row>
    <row r="125" spans="1:19" ht="31.5" x14ac:dyDescent="0.25">
      <c r="A125" s="32"/>
      <c r="B125" s="70" t="s">
        <v>229</v>
      </c>
      <c r="C125" s="71" t="s">
        <v>99</v>
      </c>
      <c r="D125" s="71" t="s">
        <v>185</v>
      </c>
      <c r="E125" s="71" t="s">
        <v>245</v>
      </c>
      <c r="F125" s="71" t="s">
        <v>894</v>
      </c>
      <c r="G125" s="71" t="s">
        <v>230</v>
      </c>
      <c r="H125" s="192">
        <v>1428531.54</v>
      </c>
      <c r="I125" s="192"/>
      <c r="J125" s="192">
        <v>0</v>
      </c>
      <c r="K125" s="192"/>
      <c r="L125" s="192">
        <v>1428531.54</v>
      </c>
      <c r="M125" s="192"/>
      <c r="N125" s="192">
        <v>1425534.98</v>
      </c>
      <c r="O125" s="192"/>
      <c r="P125" s="192">
        <v>0</v>
      </c>
      <c r="Q125" s="192"/>
      <c r="R125" s="194">
        <v>1425534.98</v>
      </c>
      <c r="S125" s="72">
        <v>99.790234942940074</v>
      </c>
    </row>
    <row r="126" spans="1:19" ht="78.75" x14ac:dyDescent="0.25">
      <c r="A126" s="32"/>
      <c r="B126" s="70" t="s">
        <v>753</v>
      </c>
      <c r="C126" s="71" t="s">
        <v>99</v>
      </c>
      <c r="D126" s="71" t="s">
        <v>185</v>
      </c>
      <c r="E126" s="71" t="s">
        <v>259</v>
      </c>
      <c r="F126" s="71"/>
      <c r="G126" s="71"/>
      <c r="H126" s="192">
        <v>4833696</v>
      </c>
      <c r="I126" s="192"/>
      <c r="J126" s="192">
        <v>4733696</v>
      </c>
      <c r="K126" s="192"/>
      <c r="L126" s="192">
        <v>100000</v>
      </c>
      <c r="M126" s="192"/>
      <c r="N126" s="192">
        <v>4733696</v>
      </c>
      <c r="O126" s="192"/>
      <c r="P126" s="192">
        <v>4733696</v>
      </c>
      <c r="Q126" s="192"/>
      <c r="R126" s="194">
        <v>0</v>
      </c>
      <c r="S126" s="72">
        <v>97.931189714868296</v>
      </c>
    </row>
    <row r="127" spans="1:19" ht="63" x14ac:dyDescent="0.25">
      <c r="A127" s="32"/>
      <c r="B127" s="70" t="s">
        <v>931</v>
      </c>
      <c r="C127" s="71" t="s">
        <v>99</v>
      </c>
      <c r="D127" s="71" t="s">
        <v>185</v>
      </c>
      <c r="E127" s="71" t="s">
        <v>259</v>
      </c>
      <c r="F127" s="71" t="s">
        <v>932</v>
      </c>
      <c r="G127" s="71"/>
      <c r="H127" s="192">
        <v>4733696</v>
      </c>
      <c r="I127" s="192"/>
      <c r="J127" s="192">
        <v>4733696</v>
      </c>
      <c r="K127" s="192"/>
      <c r="L127" s="192">
        <v>0</v>
      </c>
      <c r="M127" s="192"/>
      <c r="N127" s="192">
        <v>4733696</v>
      </c>
      <c r="O127" s="192"/>
      <c r="P127" s="192">
        <v>4733696</v>
      </c>
      <c r="Q127" s="192"/>
      <c r="R127" s="194">
        <v>0</v>
      </c>
      <c r="S127" s="72">
        <v>100</v>
      </c>
    </row>
    <row r="128" spans="1:19" ht="31.5" x14ac:dyDescent="0.25">
      <c r="A128" s="32"/>
      <c r="B128" s="70" t="s">
        <v>228</v>
      </c>
      <c r="C128" s="71" t="s">
        <v>99</v>
      </c>
      <c r="D128" s="71" t="s">
        <v>185</v>
      </c>
      <c r="E128" s="71" t="s">
        <v>259</v>
      </c>
      <c r="F128" s="71" t="s">
        <v>932</v>
      </c>
      <c r="G128" s="71" t="s">
        <v>768</v>
      </c>
      <c r="H128" s="192">
        <v>4733696</v>
      </c>
      <c r="I128" s="192"/>
      <c r="J128" s="192">
        <v>4733696</v>
      </c>
      <c r="K128" s="192"/>
      <c r="L128" s="192">
        <v>0</v>
      </c>
      <c r="M128" s="192"/>
      <c r="N128" s="192">
        <v>4733696</v>
      </c>
      <c r="O128" s="192"/>
      <c r="P128" s="192">
        <v>4733696</v>
      </c>
      <c r="Q128" s="192"/>
      <c r="R128" s="194">
        <v>0</v>
      </c>
      <c r="S128" s="72">
        <v>100</v>
      </c>
    </row>
    <row r="129" spans="1:19" ht="31.5" x14ac:dyDescent="0.25">
      <c r="A129" s="32"/>
      <c r="B129" s="70" t="s">
        <v>229</v>
      </c>
      <c r="C129" s="71" t="s">
        <v>99</v>
      </c>
      <c r="D129" s="71" t="s">
        <v>185</v>
      </c>
      <c r="E129" s="71" t="s">
        <v>259</v>
      </c>
      <c r="F129" s="71" t="s">
        <v>932</v>
      </c>
      <c r="G129" s="71" t="s">
        <v>230</v>
      </c>
      <c r="H129" s="192">
        <v>4733696</v>
      </c>
      <c r="I129" s="192"/>
      <c r="J129" s="192">
        <v>4733696</v>
      </c>
      <c r="K129" s="192"/>
      <c r="L129" s="192">
        <v>0</v>
      </c>
      <c r="M129" s="192"/>
      <c r="N129" s="192">
        <v>4733696</v>
      </c>
      <c r="O129" s="192"/>
      <c r="P129" s="192">
        <v>4733696</v>
      </c>
      <c r="Q129" s="192"/>
      <c r="R129" s="194">
        <v>0</v>
      </c>
      <c r="S129" s="72">
        <v>100</v>
      </c>
    </row>
    <row r="130" spans="1:19" ht="31.5" x14ac:dyDescent="0.25">
      <c r="A130" s="32"/>
      <c r="B130" s="70" t="s">
        <v>1074</v>
      </c>
      <c r="C130" s="71" t="s">
        <v>99</v>
      </c>
      <c r="D130" s="71" t="s">
        <v>185</v>
      </c>
      <c r="E130" s="71" t="s">
        <v>259</v>
      </c>
      <c r="F130" s="71" t="s">
        <v>1075</v>
      </c>
      <c r="G130" s="71"/>
      <c r="H130" s="192">
        <v>100000</v>
      </c>
      <c r="I130" s="192"/>
      <c r="J130" s="192">
        <v>0</v>
      </c>
      <c r="K130" s="192"/>
      <c r="L130" s="192">
        <v>100000</v>
      </c>
      <c r="M130" s="192"/>
      <c r="N130" s="192">
        <v>0</v>
      </c>
      <c r="O130" s="192"/>
      <c r="P130" s="192">
        <v>0</v>
      </c>
      <c r="Q130" s="192"/>
      <c r="R130" s="194">
        <v>0</v>
      </c>
      <c r="S130" s="72">
        <v>0</v>
      </c>
    </row>
    <row r="131" spans="1:19" ht="31.5" x14ac:dyDescent="0.25">
      <c r="A131" s="32"/>
      <c r="B131" s="70" t="s">
        <v>228</v>
      </c>
      <c r="C131" s="71" t="s">
        <v>99</v>
      </c>
      <c r="D131" s="71" t="s">
        <v>185</v>
      </c>
      <c r="E131" s="71" t="s">
        <v>259</v>
      </c>
      <c r="F131" s="71" t="s">
        <v>1075</v>
      </c>
      <c r="G131" s="71" t="s">
        <v>768</v>
      </c>
      <c r="H131" s="192">
        <v>100000</v>
      </c>
      <c r="I131" s="192"/>
      <c r="J131" s="192">
        <v>0</v>
      </c>
      <c r="K131" s="192"/>
      <c r="L131" s="192">
        <v>100000</v>
      </c>
      <c r="M131" s="192"/>
      <c r="N131" s="192">
        <v>0</v>
      </c>
      <c r="O131" s="192"/>
      <c r="P131" s="192">
        <v>0</v>
      </c>
      <c r="Q131" s="192"/>
      <c r="R131" s="194">
        <v>0</v>
      </c>
      <c r="S131" s="72">
        <v>0</v>
      </c>
    </row>
    <row r="132" spans="1:19" ht="31.5" x14ac:dyDescent="0.25">
      <c r="A132" s="32"/>
      <c r="B132" s="70" t="s">
        <v>229</v>
      </c>
      <c r="C132" s="71" t="s">
        <v>99</v>
      </c>
      <c r="D132" s="71" t="s">
        <v>185</v>
      </c>
      <c r="E132" s="71" t="s">
        <v>259</v>
      </c>
      <c r="F132" s="71" t="s">
        <v>1075</v>
      </c>
      <c r="G132" s="71" t="s">
        <v>230</v>
      </c>
      <c r="H132" s="192">
        <v>100000</v>
      </c>
      <c r="I132" s="192"/>
      <c r="J132" s="192">
        <v>0</v>
      </c>
      <c r="K132" s="192"/>
      <c r="L132" s="192">
        <v>100000</v>
      </c>
      <c r="M132" s="192"/>
      <c r="N132" s="192">
        <v>0</v>
      </c>
      <c r="O132" s="192"/>
      <c r="P132" s="192">
        <v>0</v>
      </c>
      <c r="Q132" s="192"/>
      <c r="R132" s="194">
        <v>0</v>
      </c>
      <c r="S132" s="72">
        <v>0</v>
      </c>
    </row>
    <row r="133" spans="1:19" ht="31.5" x14ac:dyDescent="0.25">
      <c r="A133" s="32"/>
      <c r="B133" s="70" t="s">
        <v>826</v>
      </c>
      <c r="C133" s="71" t="s">
        <v>99</v>
      </c>
      <c r="D133" s="71" t="s">
        <v>186</v>
      </c>
      <c r="E133" s="71"/>
      <c r="F133" s="71"/>
      <c r="G133" s="71"/>
      <c r="H133" s="192">
        <v>249300</v>
      </c>
      <c r="I133" s="192"/>
      <c r="J133" s="192">
        <v>249300</v>
      </c>
      <c r="K133" s="192"/>
      <c r="L133" s="192">
        <v>0</v>
      </c>
      <c r="M133" s="192"/>
      <c r="N133" s="192">
        <v>249300</v>
      </c>
      <c r="O133" s="192"/>
      <c r="P133" s="192">
        <v>249300</v>
      </c>
      <c r="Q133" s="192"/>
      <c r="R133" s="194">
        <v>0</v>
      </c>
      <c r="S133" s="72">
        <v>100</v>
      </c>
    </row>
    <row r="134" spans="1:19" ht="63" x14ac:dyDescent="0.25">
      <c r="A134" s="32"/>
      <c r="B134" s="70" t="s">
        <v>842</v>
      </c>
      <c r="C134" s="71" t="s">
        <v>99</v>
      </c>
      <c r="D134" s="71" t="s">
        <v>186</v>
      </c>
      <c r="E134" s="71" t="s">
        <v>190</v>
      </c>
      <c r="F134" s="71"/>
      <c r="G134" s="71"/>
      <c r="H134" s="192">
        <v>200000</v>
      </c>
      <c r="I134" s="192"/>
      <c r="J134" s="192">
        <v>200000</v>
      </c>
      <c r="K134" s="192"/>
      <c r="L134" s="192">
        <v>0</v>
      </c>
      <c r="M134" s="192"/>
      <c r="N134" s="192">
        <v>200000</v>
      </c>
      <c r="O134" s="192"/>
      <c r="P134" s="192">
        <v>200000</v>
      </c>
      <c r="Q134" s="192"/>
      <c r="R134" s="194">
        <v>0</v>
      </c>
      <c r="S134" s="72">
        <v>100</v>
      </c>
    </row>
    <row r="135" spans="1:19" ht="31.5" x14ac:dyDescent="0.25">
      <c r="A135" s="32"/>
      <c r="B135" s="70" t="s">
        <v>814</v>
      </c>
      <c r="C135" s="71" t="s">
        <v>99</v>
      </c>
      <c r="D135" s="71" t="s">
        <v>186</v>
      </c>
      <c r="E135" s="71" t="s">
        <v>190</v>
      </c>
      <c r="F135" s="71" t="s">
        <v>234</v>
      </c>
      <c r="G135" s="71"/>
      <c r="H135" s="192">
        <v>200000</v>
      </c>
      <c r="I135" s="192"/>
      <c r="J135" s="192">
        <v>200000</v>
      </c>
      <c r="K135" s="192"/>
      <c r="L135" s="192">
        <v>0</v>
      </c>
      <c r="M135" s="192"/>
      <c r="N135" s="192">
        <v>200000</v>
      </c>
      <c r="O135" s="192"/>
      <c r="P135" s="192">
        <v>200000</v>
      </c>
      <c r="Q135" s="192"/>
      <c r="R135" s="194">
        <v>0</v>
      </c>
      <c r="S135" s="72">
        <v>100</v>
      </c>
    </row>
    <row r="136" spans="1:19" ht="31.5" x14ac:dyDescent="0.25">
      <c r="A136" s="32"/>
      <c r="B136" s="70" t="s">
        <v>228</v>
      </c>
      <c r="C136" s="71" t="s">
        <v>99</v>
      </c>
      <c r="D136" s="71" t="s">
        <v>186</v>
      </c>
      <c r="E136" s="71" t="s">
        <v>190</v>
      </c>
      <c r="F136" s="71" t="s">
        <v>234</v>
      </c>
      <c r="G136" s="71" t="s">
        <v>768</v>
      </c>
      <c r="H136" s="192">
        <v>200000</v>
      </c>
      <c r="I136" s="192"/>
      <c r="J136" s="192">
        <v>200000</v>
      </c>
      <c r="K136" s="192"/>
      <c r="L136" s="192">
        <v>0</v>
      </c>
      <c r="M136" s="192"/>
      <c r="N136" s="192">
        <v>200000</v>
      </c>
      <c r="O136" s="192"/>
      <c r="P136" s="192">
        <v>200000</v>
      </c>
      <c r="Q136" s="192"/>
      <c r="R136" s="194">
        <v>0</v>
      </c>
      <c r="S136" s="72">
        <v>100</v>
      </c>
    </row>
    <row r="137" spans="1:19" ht="31.5" x14ac:dyDescent="0.25">
      <c r="A137" s="32"/>
      <c r="B137" s="70" t="s">
        <v>229</v>
      </c>
      <c r="C137" s="71" t="s">
        <v>99</v>
      </c>
      <c r="D137" s="71" t="s">
        <v>186</v>
      </c>
      <c r="E137" s="71" t="s">
        <v>190</v>
      </c>
      <c r="F137" s="71" t="s">
        <v>234</v>
      </c>
      <c r="G137" s="71" t="s">
        <v>230</v>
      </c>
      <c r="H137" s="192">
        <v>200000</v>
      </c>
      <c r="I137" s="192"/>
      <c r="J137" s="192">
        <v>200000</v>
      </c>
      <c r="K137" s="192"/>
      <c r="L137" s="192">
        <v>0</v>
      </c>
      <c r="M137" s="192"/>
      <c r="N137" s="192">
        <v>200000</v>
      </c>
      <c r="O137" s="192"/>
      <c r="P137" s="192">
        <v>200000</v>
      </c>
      <c r="Q137" s="192"/>
      <c r="R137" s="194">
        <v>0</v>
      </c>
      <c r="S137" s="72">
        <v>100</v>
      </c>
    </row>
    <row r="138" spans="1:19" ht="47.25" x14ac:dyDescent="0.25">
      <c r="A138" s="32"/>
      <c r="B138" s="70" t="s">
        <v>255</v>
      </c>
      <c r="C138" s="71" t="s">
        <v>99</v>
      </c>
      <c r="D138" s="71" t="s">
        <v>186</v>
      </c>
      <c r="E138" s="71" t="s">
        <v>191</v>
      </c>
      <c r="F138" s="71"/>
      <c r="G138" s="71"/>
      <c r="H138" s="192">
        <v>24800</v>
      </c>
      <c r="I138" s="192"/>
      <c r="J138" s="192">
        <v>24800</v>
      </c>
      <c r="K138" s="192"/>
      <c r="L138" s="192">
        <v>0</v>
      </c>
      <c r="M138" s="192"/>
      <c r="N138" s="192">
        <v>24800</v>
      </c>
      <c r="O138" s="192"/>
      <c r="P138" s="192">
        <v>24800</v>
      </c>
      <c r="Q138" s="192"/>
      <c r="R138" s="194">
        <v>0</v>
      </c>
      <c r="S138" s="72">
        <v>100</v>
      </c>
    </row>
    <row r="139" spans="1:19" ht="31.5" x14ac:dyDescent="0.25">
      <c r="A139" s="32"/>
      <c r="B139" s="70" t="s">
        <v>815</v>
      </c>
      <c r="C139" s="71" t="s">
        <v>99</v>
      </c>
      <c r="D139" s="71" t="s">
        <v>186</v>
      </c>
      <c r="E139" s="71" t="s">
        <v>191</v>
      </c>
      <c r="F139" s="71" t="s">
        <v>234</v>
      </c>
      <c r="G139" s="71"/>
      <c r="H139" s="192">
        <v>24800</v>
      </c>
      <c r="I139" s="192"/>
      <c r="J139" s="192">
        <v>24800</v>
      </c>
      <c r="K139" s="192"/>
      <c r="L139" s="192">
        <v>0</v>
      </c>
      <c r="M139" s="192"/>
      <c r="N139" s="192">
        <v>24800</v>
      </c>
      <c r="O139" s="192"/>
      <c r="P139" s="192">
        <v>24800</v>
      </c>
      <c r="Q139" s="192"/>
      <c r="R139" s="194">
        <v>0</v>
      </c>
      <c r="S139" s="72">
        <v>100</v>
      </c>
    </row>
    <row r="140" spans="1:19" ht="31.5" x14ac:dyDescent="0.25">
      <c r="A140" s="32"/>
      <c r="B140" s="70" t="s">
        <v>228</v>
      </c>
      <c r="C140" s="71" t="s">
        <v>99</v>
      </c>
      <c r="D140" s="71" t="s">
        <v>186</v>
      </c>
      <c r="E140" s="71" t="s">
        <v>191</v>
      </c>
      <c r="F140" s="71" t="s">
        <v>234</v>
      </c>
      <c r="G140" s="71" t="s">
        <v>768</v>
      </c>
      <c r="H140" s="192">
        <v>24800</v>
      </c>
      <c r="I140" s="192"/>
      <c r="J140" s="192">
        <v>24800</v>
      </c>
      <c r="K140" s="192"/>
      <c r="L140" s="192">
        <v>0</v>
      </c>
      <c r="M140" s="192"/>
      <c r="N140" s="192">
        <v>24800</v>
      </c>
      <c r="O140" s="192"/>
      <c r="P140" s="192">
        <v>24800</v>
      </c>
      <c r="Q140" s="192"/>
      <c r="R140" s="194">
        <v>0</v>
      </c>
      <c r="S140" s="72">
        <v>100</v>
      </c>
    </row>
    <row r="141" spans="1:19" ht="31.5" x14ac:dyDescent="0.25">
      <c r="A141" s="32"/>
      <c r="B141" s="70" t="s">
        <v>229</v>
      </c>
      <c r="C141" s="71" t="s">
        <v>99</v>
      </c>
      <c r="D141" s="71" t="s">
        <v>186</v>
      </c>
      <c r="E141" s="71" t="s">
        <v>191</v>
      </c>
      <c r="F141" s="71" t="s">
        <v>234</v>
      </c>
      <c r="G141" s="71" t="s">
        <v>230</v>
      </c>
      <c r="H141" s="192">
        <v>24800</v>
      </c>
      <c r="I141" s="192"/>
      <c r="J141" s="192">
        <v>24800</v>
      </c>
      <c r="K141" s="192"/>
      <c r="L141" s="192">
        <v>0</v>
      </c>
      <c r="M141" s="192"/>
      <c r="N141" s="192">
        <v>24800</v>
      </c>
      <c r="O141" s="192"/>
      <c r="P141" s="192">
        <v>24800</v>
      </c>
      <c r="Q141" s="192"/>
      <c r="R141" s="194">
        <v>0</v>
      </c>
      <c r="S141" s="72">
        <v>100</v>
      </c>
    </row>
    <row r="142" spans="1:19" ht="47.25" x14ac:dyDescent="0.25">
      <c r="A142" s="32"/>
      <c r="B142" s="70" t="s">
        <v>827</v>
      </c>
      <c r="C142" s="71" t="s">
        <v>99</v>
      </c>
      <c r="D142" s="71" t="s">
        <v>186</v>
      </c>
      <c r="E142" s="71" t="s">
        <v>13</v>
      </c>
      <c r="F142" s="71"/>
      <c r="G142" s="71"/>
      <c r="H142" s="192">
        <v>24500</v>
      </c>
      <c r="I142" s="192"/>
      <c r="J142" s="192">
        <v>24500</v>
      </c>
      <c r="K142" s="192"/>
      <c r="L142" s="192">
        <v>0</v>
      </c>
      <c r="M142" s="192"/>
      <c r="N142" s="192">
        <v>24500</v>
      </c>
      <c r="O142" s="192"/>
      <c r="P142" s="192">
        <v>24500</v>
      </c>
      <c r="Q142" s="192"/>
      <c r="R142" s="194">
        <v>0</v>
      </c>
      <c r="S142" s="72">
        <v>100</v>
      </c>
    </row>
    <row r="143" spans="1:19" ht="47.25" x14ac:dyDescent="0.25">
      <c r="A143" s="32"/>
      <c r="B143" s="70" t="s">
        <v>816</v>
      </c>
      <c r="C143" s="71" t="s">
        <v>99</v>
      </c>
      <c r="D143" s="71" t="s">
        <v>186</v>
      </c>
      <c r="E143" s="71" t="s">
        <v>13</v>
      </c>
      <c r="F143" s="71" t="s">
        <v>234</v>
      </c>
      <c r="G143" s="71"/>
      <c r="H143" s="192">
        <v>24500</v>
      </c>
      <c r="I143" s="192"/>
      <c r="J143" s="192">
        <v>24500</v>
      </c>
      <c r="K143" s="192"/>
      <c r="L143" s="192">
        <v>0</v>
      </c>
      <c r="M143" s="192"/>
      <c r="N143" s="192">
        <v>24500</v>
      </c>
      <c r="O143" s="192"/>
      <c r="P143" s="192">
        <v>24500</v>
      </c>
      <c r="Q143" s="192"/>
      <c r="R143" s="194">
        <v>0</v>
      </c>
      <c r="S143" s="72">
        <v>100</v>
      </c>
    </row>
    <row r="144" spans="1:19" ht="31.5" x14ac:dyDescent="0.25">
      <c r="A144" s="32"/>
      <c r="B144" s="70" t="s">
        <v>228</v>
      </c>
      <c r="C144" s="71" t="s">
        <v>99</v>
      </c>
      <c r="D144" s="71" t="s">
        <v>186</v>
      </c>
      <c r="E144" s="71" t="s">
        <v>13</v>
      </c>
      <c r="F144" s="71" t="s">
        <v>234</v>
      </c>
      <c r="G144" s="71" t="s">
        <v>768</v>
      </c>
      <c r="H144" s="192">
        <v>24500</v>
      </c>
      <c r="I144" s="192"/>
      <c r="J144" s="192">
        <v>24500</v>
      </c>
      <c r="K144" s="192"/>
      <c r="L144" s="192">
        <v>0</v>
      </c>
      <c r="M144" s="192"/>
      <c r="N144" s="192">
        <v>24500</v>
      </c>
      <c r="O144" s="192"/>
      <c r="P144" s="192">
        <v>24500</v>
      </c>
      <c r="Q144" s="192"/>
      <c r="R144" s="194">
        <v>0</v>
      </c>
      <c r="S144" s="72">
        <v>100</v>
      </c>
    </row>
    <row r="145" spans="1:19" ht="31.5" x14ac:dyDescent="0.25">
      <c r="A145" s="32"/>
      <c r="B145" s="70" t="s">
        <v>229</v>
      </c>
      <c r="C145" s="71" t="s">
        <v>99</v>
      </c>
      <c r="D145" s="71" t="s">
        <v>186</v>
      </c>
      <c r="E145" s="71" t="s">
        <v>13</v>
      </c>
      <c r="F145" s="71" t="s">
        <v>234</v>
      </c>
      <c r="G145" s="71" t="s">
        <v>230</v>
      </c>
      <c r="H145" s="192">
        <v>24500</v>
      </c>
      <c r="I145" s="192"/>
      <c r="J145" s="192">
        <v>24500</v>
      </c>
      <c r="K145" s="192"/>
      <c r="L145" s="192">
        <v>0</v>
      </c>
      <c r="M145" s="192"/>
      <c r="N145" s="192">
        <v>24500</v>
      </c>
      <c r="O145" s="192"/>
      <c r="P145" s="192">
        <v>24500</v>
      </c>
      <c r="Q145" s="192"/>
      <c r="R145" s="194">
        <v>0</v>
      </c>
      <c r="S145" s="72">
        <v>100</v>
      </c>
    </row>
    <row r="146" spans="1:19" ht="31.5" x14ac:dyDescent="0.25">
      <c r="A146" s="32"/>
      <c r="B146" s="70" t="s">
        <v>222</v>
      </c>
      <c r="C146" s="71" t="s">
        <v>99</v>
      </c>
      <c r="D146" s="71" t="s">
        <v>188</v>
      </c>
      <c r="E146" s="71"/>
      <c r="F146" s="71"/>
      <c r="G146" s="71"/>
      <c r="H146" s="192">
        <v>202577693.40000001</v>
      </c>
      <c r="I146" s="192"/>
      <c r="J146" s="192">
        <v>113031491.13</v>
      </c>
      <c r="K146" s="192"/>
      <c r="L146" s="192">
        <v>86261441.219999999</v>
      </c>
      <c r="M146" s="192"/>
      <c r="N146" s="192">
        <v>201572289.24000001</v>
      </c>
      <c r="O146" s="192"/>
      <c r="P146" s="192">
        <v>112396444.65000001</v>
      </c>
      <c r="Q146" s="192"/>
      <c r="R146" s="194">
        <v>85891083.540000007</v>
      </c>
      <c r="S146" s="72">
        <v>99.503694536587119</v>
      </c>
    </row>
    <row r="147" spans="1:19" ht="47.25" x14ac:dyDescent="0.25">
      <c r="A147" s="32"/>
      <c r="B147" s="70" t="s">
        <v>922</v>
      </c>
      <c r="C147" s="71" t="s">
        <v>99</v>
      </c>
      <c r="D147" s="71" t="s">
        <v>188</v>
      </c>
      <c r="E147" s="71" t="s">
        <v>99</v>
      </c>
      <c r="F147" s="71"/>
      <c r="G147" s="71"/>
      <c r="H147" s="192">
        <v>45878562.729999997</v>
      </c>
      <c r="I147" s="192"/>
      <c r="J147" s="192">
        <v>41231196.460000001</v>
      </c>
      <c r="K147" s="192"/>
      <c r="L147" s="192">
        <v>1362605.22</v>
      </c>
      <c r="M147" s="192"/>
      <c r="N147" s="192">
        <v>45392784.770000003</v>
      </c>
      <c r="O147" s="192"/>
      <c r="P147" s="192">
        <v>40986052.719999999</v>
      </c>
      <c r="Q147" s="192"/>
      <c r="R147" s="194">
        <v>1121971</v>
      </c>
      <c r="S147" s="72">
        <v>98.941165696800823</v>
      </c>
    </row>
    <row r="148" spans="1:19" ht="63" x14ac:dyDescent="0.25">
      <c r="A148" s="32"/>
      <c r="B148" s="70" t="s">
        <v>923</v>
      </c>
      <c r="C148" s="71" t="s">
        <v>99</v>
      </c>
      <c r="D148" s="71" t="s">
        <v>188</v>
      </c>
      <c r="E148" s="71" t="s">
        <v>99</v>
      </c>
      <c r="F148" s="71" t="s">
        <v>235</v>
      </c>
      <c r="G148" s="71"/>
      <c r="H148" s="192">
        <v>2802749.39</v>
      </c>
      <c r="I148" s="192"/>
      <c r="J148" s="192">
        <v>1235157.4099999999</v>
      </c>
      <c r="K148" s="192"/>
      <c r="L148" s="192">
        <v>0</v>
      </c>
      <c r="M148" s="192"/>
      <c r="N148" s="192">
        <v>2802749.39</v>
      </c>
      <c r="O148" s="192"/>
      <c r="P148" s="192">
        <v>1235157.4099999999</v>
      </c>
      <c r="Q148" s="192"/>
      <c r="R148" s="194">
        <v>0</v>
      </c>
      <c r="S148" s="72">
        <v>100</v>
      </c>
    </row>
    <row r="149" spans="1:19" ht="31.5" x14ac:dyDescent="0.25">
      <c r="A149" s="32"/>
      <c r="B149" s="70" t="s">
        <v>228</v>
      </c>
      <c r="C149" s="71" t="s">
        <v>99</v>
      </c>
      <c r="D149" s="71" t="s">
        <v>188</v>
      </c>
      <c r="E149" s="71" t="s">
        <v>99</v>
      </c>
      <c r="F149" s="71" t="s">
        <v>235</v>
      </c>
      <c r="G149" s="71" t="s">
        <v>768</v>
      </c>
      <c r="H149" s="192">
        <v>2194977.58</v>
      </c>
      <c r="I149" s="192"/>
      <c r="J149" s="192">
        <v>831451.02</v>
      </c>
      <c r="K149" s="192"/>
      <c r="L149" s="192">
        <v>0</v>
      </c>
      <c r="M149" s="192"/>
      <c r="N149" s="192">
        <v>2194977.58</v>
      </c>
      <c r="O149" s="192"/>
      <c r="P149" s="192">
        <v>831451.02</v>
      </c>
      <c r="Q149" s="192"/>
      <c r="R149" s="194">
        <v>0</v>
      </c>
      <c r="S149" s="72">
        <v>100</v>
      </c>
    </row>
    <row r="150" spans="1:19" ht="31.5" x14ac:dyDescent="0.25">
      <c r="A150" s="32"/>
      <c r="B150" s="70" t="s">
        <v>229</v>
      </c>
      <c r="C150" s="71" t="s">
        <v>99</v>
      </c>
      <c r="D150" s="71" t="s">
        <v>188</v>
      </c>
      <c r="E150" s="71" t="s">
        <v>99</v>
      </c>
      <c r="F150" s="71" t="s">
        <v>235</v>
      </c>
      <c r="G150" s="71" t="s">
        <v>230</v>
      </c>
      <c r="H150" s="192">
        <v>2194977.58</v>
      </c>
      <c r="I150" s="192"/>
      <c r="J150" s="192">
        <v>831451.02</v>
      </c>
      <c r="K150" s="192"/>
      <c r="L150" s="192">
        <v>0</v>
      </c>
      <c r="M150" s="192"/>
      <c r="N150" s="192">
        <v>2194977.58</v>
      </c>
      <c r="O150" s="192"/>
      <c r="P150" s="192">
        <v>831451.02</v>
      </c>
      <c r="Q150" s="192"/>
      <c r="R150" s="194">
        <v>0</v>
      </c>
      <c r="S150" s="72">
        <v>100</v>
      </c>
    </row>
    <row r="151" spans="1:19" ht="31.5" x14ac:dyDescent="0.25">
      <c r="A151" s="32"/>
      <c r="B151" s="70" t="s">
        <v>253</v>
      </c>
      <c r="C151" s="71" t="s">
        <v>99</v>
      </c>
      <c r="D151" s="71" t="s">
        <v>188</v>
      </c>
      <c r="E151" s="71" t="s">
        <v>99</v>
      </c>
      <c r="F151" s="71" t="s">
        <v>235</v>
      </c>
      <c r="G151" s="71" t="s">
        <v>841</v>
      </c>
      <c r="H151" s="192">
        <v>283298.93</v>
      </c>
      <c r="I151" s="192"/>
      <c r="J151" s="192">
        <v>283298.93</v>
      </c>
      <c r="K151" s="192"/>
      <c r="L151" s="192">
        <v>0</v>
      </c>
      <c r="M151" s="192"/>
      <c r="N151" s="192">
        <v>283298.93</v>
      </c>
      <c r="O151" s="192"/>
      <c r="P151" s="192">
        <v>283298.93</v>
      </c>
      <c r="Q151" s="192"/>
      <c r="R151" s="194">
        <v>0</v>
      </c>
      <c r="S151" s="72">
        <v>100</v>
      </c>
    </row>
    <row r="152" spans="1:19" x14ac:dyDescent="0.25">
      <c r="A152" s="32"/>
      <c r="B152" s="70" t="s">
        <v>412</v>
      </c>
      <c r="C152" s="71" t="s">
        <v>99</v>
      </c>
      <c r="D152" s="71" t="s">
        <v>188</v>
      </c>
      <c r="E152" s="71" t="s">
        <v>99</v>
      </c>
      <c r="F152" s="71" t="s">
        <v>235</v>
      </c>
      <c r="G152" s="71" t="s">
        <v>92</v>
      </c>
      <c r="H152" s="192">
        <v>283298.93</v>
      </c>
      <c r="I152" s="192"/>
      <c r="J152" s="192">
        <v>283298.93</v>
      </c>
      <c r="K152" s="192"/>
      <c r="L152" s="192">
        <v>0</v>
      </c>
      <c r="M152" s="192"/>
      <c r="N152" s="192">
        <v>283298.93</v>
      </c>
      <c r="O152" s="192"/>
      <c r="P152" s="192">
        <v>283298.93</v>
      </c>
      <c r="Q152" s="192"/>
      <c r="R152" s="194">
        <v>0</v>
      </c>
      <c r="S152" s="72">
        <v>100</v>
      </c>
    </row>
    <row r="153" spans="1:19" x14ac:dyDescent="0.25">
      <c r="A153" s="32"/>
      <c r="B153" s="70" t="s">
        <v>231</v>
      </c>
      <c r="C153" s="71" t="s">
        <v>99</v>
      </c>
      <c r="D153" s="71" t="s">
        <v>188</v>
      </c>
      <c r="E153" s="71" t="s">
        <v>99</v>
      </c>
      <c r="F153" s="71" t="s">
        <v>235</v>
      </c>
      <c r="G153" s="71" t="s">
        <v>828</v>
      </c>
      <c r="H153" s="192">
        <v>324472.88</v>
      </c>
      <c r="I153" s="192"/>
      <c r="J153" s="192">
        <v>120407.46</v>
      </c>
      <c r="K153" s="192"/>
      <c r="L153" s="192">
        <v>0</v>
      </c>
      <c r="M153" s="192"/>
      <c r="N153" s="192">
        <v>324472.88</v>
      </c>
      <c r="O153" s="192"/>
      <c r="P153" s="192">
        <v>120407.46</v>
      </c>
      <c r="Q153" s="192"/>
      <c r="R153" s="194">
        <v>0</v>
      </c>
      <c r="S153" s="72">
        <v>100</v>
      </c>
    </row>
    <row r="154" spans="1:19" x14ac:dyDescent="0.25">
      <c r="A154" s="32"/>
      <c r="B154" s="70" t="s">
        <v>237</v>
      </c>
      <c r="C154" s="71" t="s">
        <v>99</v>
      </c>
      <c r="D154" s="71" t="s">
        <v>188</v>
      </c>
      <c r="E154" s="71" t="s">
        <v>99</v>
      </c>
      <c r="F154" s="71" t="s">
        <v>235</v>
      </c>
      <c r="G154" s="71" t="s">
        <v>238</v>
      </c>
      <c r="H154" s="192">
        <v>204401.89</v>
      </c>
      <c r="I154" s="192"/>
      <c r="J154" s="192">
        <v>336.47</v>
      </c>
      <c r="K154" s="192"/>
      <c r="L154" s="192">
        <v>0</v>
      </c>
      <c r="M154" s="192"/>
      <c r="N154" s="192">
        <v>204401.89</v>
      </c>
      <c r="O154" s="192"/>
      <c r="P154" s="192">
        <v>336.47</v>
      </c>
      <c r="Q154" s="192"/>
      <c r="R154" s="194">
        <v>0</v>
      </c>
      <c r="S154" s="72">
        <v>100</v>
      </c>
    </row>
    <row r="155" spans="1:19" x14ac:dyDescent="0.25">
      <c r="A155" s="32"/>
      <c r="B155" s="70" t="s">
        <v>232</v>
      </c>
      <c r="C155" s="71" t="s">
        <v>99</v>
      </c>
      <c r="D155" s="71" t="s">
        <v>188</v>
      </c>
      <c r="E155" s="71" t="s">
        <v>99</v>
      </c>
      <c r="F155" s="71" t="s">
        <v>235</v>
      </c>
      <c r="G155" s="71" t="s">
        <v>233</v>
      </c>
      <c r="H155" s="192">
        <v>120070.99</v>
      </c>
      <c r="I155" s="192"/>
      <c r="J155" s="192">
        <v>120070.99</v>
      </c>
      <c r="K155" s="192"/>
      <c r="L155" s="192">
        <v>0</v>
      </c>
      <c r="M155" s="192"/>
      <c r="N155" s="192">
        <v>120070.99</v>
      </c>
      <c r="O155" s="192"/>
      <c r="P155" s="192">
        <v>120070.99</v>
      </c>
      <c r="Q155" s="192"/>
      <c r="R155" s="194">
        <v>0</v>
      </c>
      <c r="S155" s="72">
        <v>100</v>
      </c>
    </row>
    <row r="156" spans="1:19" ht="31.5" x14ac:dyDescent="0.25">
      <c r="A156" s="32"/>
      <c r="B156" s="70" t="s">
        <v>849</v>
      </c>
      <c r="C156" s="71" t="s">
        <v>99</v>
      </c>
      <c r="D156" s="71" t="s">
        <v>188</v>
      </c>
      <c r="E156" s="71" t="s">
        <v>99</v>
      </c>
      <c r="F156" s="71" t="s">
        <v>266</v>
      </c>
      <c r="G156" s="71"/>
      <c r="H156" s="192">
        <v>280800</v>
      </c>
      <c r="I156" s="192"/>
      <c r="J156" s="192">
        <v>280800</v>
      </c>
      <c r="K156" s="192"/>
      <c r="L156" s="192">
        <v>0</v>
      </c>
      <c r="M156" s="192"/>
      <c r="N156" s="192">
        <v>280800</v>
      </c>
      <c r="O156" s="192"/>
      <c r="P156" s="192">
        <v>280800</v>
      </c>
      <c r="Q156" s="192"/>
      <c r="R156" s="194">
        <v>0</v>
      </c>
      <c r="S156" s="72">
        <v>100</v>
      </c>
    </row>
    <row r="157" spans="1:19" x14ac:dyDescent="0.25">
      <c r="A157" s="32"/>
      <c r="B157" s="70" t="s">
        <v>263</v>
      </c>
      <c r="C157" s="71" t="s">
        <v>99</v>
      </c>
      <c r="D157" s="71" t="s">
        <v>188</v>
      </c>
      <c r="E157" s="71" t="s">
        <v>99</v>
      </c>
      <c r="F157" s="71" t="s">
        <v>266</v>
      </c>
      <c r="G157" s="71" t="s">
        <v>835</v>
      </c>
      <c r="H157" s="192">
        <v>280800</v>
      </c>
      <c r="I157" s="192"/>
      <c r="J157" s="192">
        <v>280800</v>
      </c>
      <c r="K157" s="192"/>
      <c r="L157" s="192">
        <v>0</v>
      </c>
      <c r="M157" s="192"/>
      <c r="N157" s="192">
        <v>280800</v>
      </c>
      <c r="O157" s="192"/>
      <c r="P157" s="192">
        <v>280800</v>
      </c>
      <c r="Q157" s="192"/>
      <c r="R157" s="194">
        <v>0</v>
      </c>
      <c r="S157" s="72">
        <v>100</v>
      </c>
    </row>
    <row r="158" spans="1:19" ht="31.5" x14ac:dyDescent="0.25">
      <c r="A158" s="32"/>
      <c r="B158" s="70" t="s">
        <v>599</v>
      </c>
      <c r="C158" s="71" t="s">
        <v>99</v>
      </c>
      <c r="D158" s="71" t="s">
        <v>188</v>
      </c>
      <c r="E158" s="71" t="s">
        <v>99</v>
      </c>
      <c r="F158" s="71" t="s">
        <v>266</v>
      </c>
      <c r="G158" s="71" t="s">
        <v>600</v>
      </c>
      <c r="H158" s="192">
        <v>280800</v>
      </c>
      <c r="I158" s="192"/>
      <c r="J158" s="192">
        <v>280800</v>
      </c>
      <c r="K158" s="192"/>
      <c r="L158" s="192">
        <v>0</v>
      </c>
      <c r="M158" s="192"/>
      <c r="N158" s="192">
        <v>280800</v>
      </c>
      <c r="O158" s="192"/>
      <c r="P158" s="192">
        <v>280800</v>
      </c>
      <c r="Q158" s="192"/>
      <c r="R158" s="194">
        <v>0</v>
      </c>
      <c r="S158" s="72">
        <v>100</v>
      </c>
    </row>
    <row r="159" spans="1:19" x14ac:dyDescent="0.25">
      <c r="A159" s="32"/>
      <c r="B159" s="70" t="s">
        <v>830</v>
      </c>
      <c r="C159" s="71" t="s">
        <v>99</v>
      </c>
      <c r="D159" s="71" t="s">
        <v>188</v>
      </c>
      <c r="E159" s="71" t="s">
        <v>99</v>
      </c>
      <c r="F159" s="71" t="s">
        <v>236</v>
      </c>
      <c r="G159" s="71"/>
      <c r="H159" s="192">
        <v>39359539.280000001</v>
      </c>
      <c r="I159" s="192"/>
      <c r="J159" s="192">
        <v>37642370.210000001</v>
      </c>
      <c r="K159" s="192"/>
      <c r="L159" s="192">
        <v>0</v>
      </c>
      <c r="M159" s="192"/>
      <c r="N159" s="192">
        <v>39132539.539999999</v>
      </c>
      <c r="O159" s="192"/>
      <c r="P159" s="192">
        <v>37415370.469999999</v>
      </c>
      <c r="Q159" s="192"/>
      <c r="R159" s="194">
        <v>0</v>
      </c>
      <c r="S159" s="72">
        <v>99.423266267460235</v>
      </c>
    </row>
    <row r="160" spans="1:19" ht="78.75" x14ac:dyDescent="0.25">
      <c r="A160" s="32"/>
      <c r="B160" s="70" t="s">
        <v>226</v>
      </c>
      <c r="C160" s="71" t="s">
        <v>99</v>
      </c>
      <c r="D160" s="71" t="s">
        <v>188</v>
      </c>
      <c r="E160" s="71" t="s">
        <v>99</v>
      </c>
      <c r="F160" s="71" t="s">
        <v>236</v>
      </c>
      <c r="G160" s="71" t="s">
        <v>134</v>
      </c>
      <c r="H160" s="192">
        <v>27843006.120000001</v>
      </c>
      <c r="I160" s="192"/>
      <c r="J160" s="192">
        <v>27843006.120000001</v>
      </c>
      <c r="K160" s="192"/>
      <c r="L160" s="192">
        <v>0</v>
      </c>
      <c r="M160" s="192"/>
      <c r="N160" s="192">
        <v>27843006.120000001</v>
      </c>
      <c r="O160" s="192"/>
      <c r="P160" s="192">
        <v>27843006.120000001</v>
      </c>
      <c r="Q160" s="192"/>
      <c r="R160" s="194">
        <v>0</v>
      </c>
      <c r="S160" s="72">
        <v>100</v>
      </c>
    </row>
    <row r="161" spans="1:19" x14ac:dyDescent="0.25">
      <c r="A161" s="32"/>
      <c r="B161" s="70" t="s">
        <v>419</v>
      </c>
      <c r="C161" s="71" t="s">
        <v>99</v>
      </c>
      <c r="D161" s="71" t="s">
        <v>188</v>
      </c>
      <c r="E161" s="71" t="s">
        <v>99</v>
      </c>
      <c r="F161" s="71" t="s">
        <v>236</v>
      </c>
      <c r="G161" s="71" t="s">
        <v>98</v>
      </c>
      <c r="H161" s="192">
        <v>27843006.120000001</v>
      </c>
      <c r="I161" s="192"/>
      <c r="J161" s="192">
        <v>27843006.120000001</v>
      </c>
      <c r="K161" s="192"/>
      <c r="L161" s="192">
        <v>0</v>
      </c>
      <c r="M161" s="192"/>
      <c r="N161" s="192">
        <v>27843006.120000001</v>
      </c>
      <c r="O161" s="192"/>
      <c r="P161" s="192">
        <v>27843006.120000001</v>
      </c>
      <c r="Q161" s="192"/>
      <c r="R161" s="194">
        <v>0</v>
      </c>
      <c r="S161" s="72">
        <v>100</v>
      </c>
    </row>
    <row r="162" spans="1:19" ht="31.5" x14ac:dyDescent="0.25">
      <c r="A162" s="32"/>
      <c r="B162" s="70" t="s">
        <v>228</v>
      </c>
      <c r="C162" s="71" t="s">
        <v>99</v>
      </c>
      <c r="D162" s="71" t="s">
        <v>188</v>
      </c>
      <c r="E162" s="71" t="s">
        <v>99</v>
      </c>
      <c r="F162" s="71" t="s">
        <v>236</v>
      </c>
      <c r="G162" s="71" t="s">
        <v>768</v>
      </c>
      <c r="H162" s="192">
        <v>11348968.16</v>
      </c>
      <c r="I162" s="192"/>
      <c r="J162" s="192">
        <v>9631799.0899999999</v>
      </c>
      <c r="K162" s="192"/>
      <c r="L162" s="192">
        <v>0</v>
      </c>
      <c r="M162" s="192"/>
      <c r="N162" s="192">
        <v>11121968.42</v>
      </c>
      <c r="O162" s="192"/>
      <c r="P162" s="192">
        <v>9404799.3499999996</v>
      </c>
      <c r="Q162" s="192"/>
      <c r="R162" s="194">
        <v>0</v>
      </c>
      <c r="S162" s="72">
        <v>97.999820452399604</v>
      </c>
    </row>
    <row r="163" spans="1:19" ht="31.5" x14ac:dyDescent="0.25">
      <c r="A163" s="32"/>
      <c r="B163" s="70" t="s">
        <v>229</v>
      </c>
      <c r="C163" s="71" t="s">
        <v>99</v>
      </c>
      <c r="D163" s="71" t="s">
        <v>188</v>
      </c>
      <c r="E163" s="71" t="s">
        <v>99</v>
      </c>
      <c r="F163" s="71" t="s">
        <v>236</v>
      </c>
      <c r="G163" s="71" t="s">
        <v>230</v>
      </c>
      <c r="H163" s="192">
        <v>11348968.16</v>
      </c>
      <c r="I163" s="192"/>
      <c r="J163" s="192">
        <v>9631799.0899999999</v>
      </c>
      <c r="K163" s="192"/>
      <c r="L163" s="192">
        <v>0</v>
      </c>
      <c r="M163" s="192"/>
      <c r="N163" s="192">
        <v>11121968.42</v>
      </c>
      <c r="O163" s="192"/>
      <c r="P163" s="192">
        <v>9404799.3499999996</v>
      </c>
      <c r="Q163" s="192"/>
      <c r="R163" s="194">
        <v>0</v>
      </c>
      <c r="S163" s="72">
        <v>97.999820452399604</v>
      </c>
    </row>
    <row r="164" spans="1:19" x14ac:dyDescent="0.25">
      <c r="A164" s="32"/>
      <c r="B164" s="70" t="s">
        <v>231</v>
      </c>
      <c r="C164" s="71" t="s">
        <v>99</v>
      </c>
      <c r="D164" s="71" t="s">
        <v>188</v>
      </c>
      <c r="E164" s="71" t="s">
        <v>99</v>
      </c>
      <c r="F164" s="71" t="s">
        <v>236</v>
      </c>
      <c r="G164" s="71" t="s">
        <v>828</v>
      </c>
      <c r="H164" s="192">
        <v>167565</v>
      </c>
      <c r="I164" s="192"/>
      <c r="J164" s="192">
        <v>167565</v>
      </c>
      <c r="K164" s="192"/>
      <c r="L164" s="192">
        <v>0</v>
      </c>
      <c r="M164" s="192"/>
      <c r="N164" s="192">
        <v>167565</v>
      </c>
      <c r="O164" s="192"/>
      <c r="P164" s="192">
        <v>167565</v>
      </c>
      <c r="Q164" s="192"/>
      <c r="R164" s="194">
        <v>0</v>
      </c>
      <c r="S164" s="72">
        <v>100</v>
      </c>
    </row>
    <row r="165" spans="1:19" x14ac:dyDescent="0.25">
      <c r="A165" s="32"/>
      <c r="B165" s="70" t="s">
        <v>232</v>
      </c>
      <c r="C165" s="71" t="s">
        <v>99</v>
      </c>
      <c r="D165" s="71" t="s">
        <v>188</v>
      </c>
      <c r="E165" s="71" t="s">
        <v>99</v>
      </c>
      <c r="F165" s="71" t="s">
        <v>236</v>
      </c>
      <c r="G165" s="71" t="s">
        <v>233</v>
      </c>
      <c r="H165" s="192">
        <v>167565</v>
      </c>
      <c r="I165" s="192"/>
      <c r="J165" s="192">
        <v>167565</v>
      </c>
      <c r="K165" s="192"/>
      <c r="L165" s="192">
        <v>0</v>
      </c>
      <c r="M165" s="192"/>
      <c r="N165" s="192">
        <v>167565</v>
      </c>
      <c r="O165" s="192"/>
      <c r="P165" s="192">
        <v>167565</v>
      </c>
      <c r="Q165" s="192"/>
      <c r="R165" s="194">
        <v>0</v>
      </c>
      <c r="S165" s="72">
        <v>100</v>
      </c>
    </row>
    <row r="166" spans="1:19" ht="31.5" x14ac:dyDescent="0.25">
      <c r="A166" s="32"/>
      <c r="B166" s="70" t="s">
        <v>239</v>
      </c>
      <c r="C166" s="71" t="s">
        <v>99</v>
      </c>
      <c r="D166" s="71" t="s">
        <v>188</v>
      </c>
      <c r="E166" s="71" t="s">
        <v>99</v>
      </c>
      <c r="F166" s="71" t="s">
        <v>234</v>
      </c>
      <c r="G166" s="71"/>
      <c r="H166" s="192">
        <v>2072868.84</v>
      </c>
      <c r="I166" s="192"/>
      <c r="J166" s="192">
        <v>2072868.84</v>
      </c>
      <c r="K166" s="192"/>
      <c r="L166" s="192">
        <v>0</v>
      </c>
      <c r="M166" s="192"/>
      <c r="N166" s="192">
        <v>2054724.84</v>
      </c>
      <c r="O166" s="192"/>
      <c r="P166" s="192">
        <v>2054724.84</v>
      </c>
      <c r="Q166" s="192"/>
      <c r="R166" s="194">
        <v>0</v>
      </c>
      <c r="S166" s="72">
        <v>99.124691362527301</v>
      </c>
    </row>
    <row r="167" spans="1:19" ht="31.5" x14ac:dyDescent="0.25">
      <c r="A167" s="32"/>
      <c r="B167" s="70" t="s">
        <v>228</v>
      </c>
      <c r="C167" s="71" t="s">
        <v>99</v>
      </c>
      <c r="D167" s="71" t="s">
        <v>188</v>
      </c>
      <c r="E167" s="71" t="s">
        <v>99</v>
      </c>
      <c r="F167" s="71" t="s">
        <v>234</v>
      </c>
      <c r="G167" s="71" t="s">
        <v>768</v>
      </c>
      <c r="H167" s="192">
        <v>1072868.8400000001</v>
      </c>
      <c r="I167" s="192"/>
      <c r="J167" s="192">
        <v>1072868.8400000001</v>
      </c>
      <c r="K167" s="192"/>
      <c r="L167" s="192">
        <v>0</v>
      </c>
      <c r="M167" s="192"/>
      <c r="N167" s="192">
        <v>1054724.8400000001</v>
      </c>
      <c r="O167" s="192"/>
      <c r="P167" s="192">
        <v>1054724.8400000001</v>
      </c>
      <c r="Q167" s="192"/>
      <c r="R167" s="194">
        <v>0</v>
      </c>
      <c r="S167" s="72">
        <v>98.308833351894165</v>
      </c>
    </row>
    <row r="168" spans="1:19" ht="31.5" x14ac:dyDescent="0.25">
      <c r="A168" s="32"/>
      <c r="B168" s="70" t="s">
        <v>229</v>
      </c>
      <c r="C168" s="71" t="s">
        <v>99</v>
      </c>
      <c r="D168" s="71" t="s">
        <v>188</v>
      </c>
      <c r="E168" s="71" t="s">
        <v>99</v>
      </c>
      <c r="F168" s="71" t="s">
        <v>234</v>
      </c>
      <c r="G168" s="71" t="s">
        <v>230</v>
      </c>
      <c r="H168" s="192">
        <v>1072868.8400000001</v>
      </c>
      <c r="I168" s="192"/>
      <c r="J168" s="192">
        <v>1072868.8400000001</v>
      </c>
      <c r="K168" s="192"/>
      <c r="L168" s="192">
        <v>0</v>
      </c>
      <c r="M168" s="192"/>
      <c r="N168" s="192">
        <v>1054724.8400000001</v>
      </c>
      <c r="O168" s="192"/>
      <c r="P168" s="192">
        <v>1054724.8400000001</v>
      </c>
      <c r="Q168" s="192"/>
      <c r="R168" s="194">
        <v>0</v>
      </c>
      <c r="S168" s="72">
        <v>98.308833351894165</v>
      </c>
    </row>
    <row r="169" spans="1:19" x14ac:dyDescent="0.25">
      <c r="A169" s="32"/>
      <c r="B169" s="70" t="s">
        <v>231</v>
      </c>
      <c r="C169" s="71" t="s">
        <v>99</v>
      </c>
      <c r="D169" s="71" t="s">
        <v>188</v>
      </c>
      <c r="E169" s="71" t="s">
        <v>99</v>
      </c>
      <c r="F169" s="71" t="s">
        <v>234</v>
      </c>
      <c r="G169" s="71" t="s">
        <v>828</v>
      </c>
      <c r="H169" s="192">
        <v>1000000</v>
      </c>
      <c r="I169" s="192"/>
      <c r="J169" s="192">
        <v>1000000</v>
      </c>
      <c r="K169" s="192"/>
      <c r="L169" s="192">
        <v>0</v>
      </c>
      <c r="M169" s="192"/>
      <c r="N169" s="192">
        <v>1000000</v>
      </c>
      <c r="O169" s="192"/>
      <c r="P169" s="192">
        <v>1000000</v>
      </c>
      <c r="Q169" s="192"/>
      <c r="R169" s="194">
        <v>0</v>
      </c>
      <c r="S169" s="72">
        <v>100</v>
      </c>
    </row>
    <row r="170" spans="1:19" x14ac:dyDescent="0.25">
      <c r="A170" s="32"/>
      <c r="B170" s="70" t="s">
        <v>237</v>
      </c>
      <c r="C170" s="71" t="s">
        <v>99</v>
      </c>
      <c r="D170" s="71" t="s">
        <v>188</v>
      </c>
      <c r="E170" s="71" t="s">
        <v>99</v>
      </c>
      <c r="F170" s="71" t="s">
        <v>234</v>
      </c>
      <c r="G170" s="71" t="s">
        <v>238</v>
      </c>
      <c r="H170" s="192">
        <v>900000</v>
      </c>
      <c r="I170" s="192"/>
      <c r="J170" s="192">
        <v>900000</v>
      </c>
      <c r="K170" s="192"/>
      <c r="L170" s="192">
        <v>0</v>
      </c>
      <c r="M170" s="192"/>
      <c r="N170" s="192">
        <v>900000</v>
      </c>
      <c r="O170" s="192"/>
      <c r="P170" s="192">
        <v>900000</v>
      </c>
      <c r="Q170" s="192"/>
      <c r="R170" s="194">
        <v>0</v>
      </c>
      <c r="S170" s="72">
        <v>100</v>
      </c>
    </row>
    <row r="171" spans="1:19" x14ac:dyDescent="0.25">
      <c r="A171" s="32"/>
      <c r="B171" s="70" t="s">
        <v>232</v>
      </c>
      <c r="C171" s="71" t="s">
        <v>99</v>
      </c>
      <c r="D171" s="71" t="s">
        <v>188</v>
      </c>
      <c r="E171" s="71" t="s">
        <v>99</v>
      </c>
      <c r="F171" s="71" t="s">
        <v>234</v>
      </c>
      <c r="G171" s="71" t="s">
        <v>233</v>
      </c>
      <c r="H171" s="192">
        <v>100000</v>
      </c>
      <c r="I171" s="192"/>
      <c r="J171" s="192">
        <v>100000</v>
      </c>
      <c r="K171" s="192"/>
      <c r="L171" s="192">
        <v>0</v>
      </c>
      <c r="M171" s="192"/>
      <c r="N171" s="192">
        <v>100000</v>
      </c>
      <c r="O171" s="192"/>
      <c r="P171" s="192">
        <v>100000</v>
      </c>
      <c r="Q171" s="192"/>
      <c r="R171" s="194">
        <v>0</v>
      </c>
      <c r="S171" s="72">
        <v>100</v>
      </c>
    </row>
    <row r="172" spans="1:19" ht="31.5" x14ac:dyDescent="0.25">
      <c r="A172" s="32"/>
      <c r="B172" s="70" t="s">
        <v>240</v>
      </c>
      <c r="C172" s="71" t="s">
        <v>99</v>
      </c>
      <c r="D172" s="71" t="s">
        <v>188</v>
      </c>
      <c r="E172" s="71" t="s">
        <v>99</v>
      </c>
      <c r="F172" s="71" t="s">
        <v>241</v>
      </c>
      <c r="G172" s="71"/>
      <c r="H172" s="192">
        <v>100000</v>
      </c>
      <c r="I172" s="192"/>
      <c r="J172" s="192">
        <v>0</v>
      </c>
      <c r="K172" s="192"/>
      <c r="L172" s="192">
        <v>100000</v>
      </c>
      <c r="M172" s="192"/>
      <c r="N172" s="192">
        <v>100000</v>
      </c>
      <c r="O172" s="192"/>
      <c r="P172" s="192">
        <v>0</v>
      </c>
      <c r="Q172" s="192"/>
      <c r="R172" s="194">
        <v>100000</v>
      </c>
      <c r="S172" s="72">
        <v>100</v>
      </c>
    </row>
    <row r="173" spans="1:19" ht="78.75" x14ac:dyDescent="0.25">
      <c r="A173" s="32"/>
      <c r="B173" s="70" t="s">
        <v>226</v>
      </c>
      <c r="C173" s="71" t="s">
        <v>99</v>
      </c>
      <c r="D173" s="71" t="s">
        <v>188</v>
      </c>
      <c r="E173" s="71" t="s">
        <v>99</v>
      </c>
      <c r="F173" s="71" t="s">
        <v>241</v>
      </c>
      <c r="G173" s="71" t="s">
        <v>134</v>
      </c>
      <c r="H173" s="192">
        <v>100000</v>
      </c>
      <c r="I173" s="192"/>
      <c r="J173" s="192">
        <v>0</v>
      </c>
      <c r="K173" s="192"/>
      <c r="L173" s="192">
        <v>100000</v>
      </c>
      <c r="M173" s="192"/>
      <c r="N173" s="192">
        <v>100000</v>
      </c>
      <c r="O173" s="192"/>
      <c r="P173" s="192">
        <v>0</v>
      </c>
      <c r="Q173" s="192"/>
      <c r="R173" s="194">
        <v>100000</v>
      </c>
      <c r="S173" s="72">
        <v>100</v>
      </c>
    </row>
    <row r="174" spans="1:19" ht="31.5" x14ac:dyDescent="0.25">
      <c r="A174" s="32"/>
      <c r="B174" s="70" t="s">
        <v>227</v>
      </c>
      <c r="C174" s="71" t="s">
        <v>99</v>
      </c>
      <c r="D174" s="71" t="s">
        <v>188</v>
      </c>
      <c r="E174" s="71" t="s">
        <v>99</v>
      </c>
      <c r="F174" s="71" t="s">
        <v>241</v>
      </c>
      <c r="G174" s="71" t="s">
        <v>23</v>
      </c>
      <c r="H174" s="192">
        <v>100000</v>
      </c>
      <c r="I174" s="192"/>
      <c r="J174" s="192">
        <v>0</v>
      </c>
      <c r="K174" s="192"/>
      <c r="L174" s="192">
        <v>100000</v>
      </c>
      <c r="M174" s="192"/>
      <c r="N174" s="192">
        <v>100000</v>
      </c>
      <c r="O174" s="192"/>
      <c r="P174" s="192">
        <v>0</v>
      </c>
      <c r="Q174" s="192"/>
      <c r="R174" s="194">
        <v>100000</v>
      </c>
      <c r="S174" s="72">
        <v>100</v>
      </c>
    </row>
    <row r="175" spans="1:19" ht="63" x14ac:dyDescent="0.25">
      <c r="A175" s="32"/>
      <c r="B175" s="70" t="s">
        <v>414</v>
      </c>
      <c r="C175" s="71" t="s">
        <v>99</v>
      </c>
      <c r="D175" s="71" t="s">
        <v>188</v>
      </c>
      <c r="E175" s="71" t="s">
        <v>99</v>
      </c>
      <c r="F175" s="71" t="s">
        <v>415</v>
      </c>
      <c r="G175" s="71"/>
      <c r="H175" s="192">
        <v>352.82</v>
      </c>
      <c r="I175" s="192"/>
      <c r="J175" s="192">
        <v>0</v>
      </c>
      <c r="K175" s="192"/>
      <c r="L175" s="192">
        <v>352.82</v>
      </c>
      <c r="M175" s="192"/>
      <c r="N175" s="192">
        <v>0</v>
      </c>
      <c r="O175" s="192"/>
      <c r="P175" s="192">
        <v>0</v>
      </c>
      <c r="Q175" s="192"/>
      <c r="R175" s="194">
        <v>0</v>
      </c>
      <c r="S175" s="72">
        <v>0</v>
      </c>
    </row>
    <row r="176" spans="1:19" ht="31.5" x14ac:dyDescent="0.25">
      <c r="A176" s="32"/>
      <c r="B176" s="70" t="s">
        <v>228</v>
      </c>
      <c r="C176" s="71" t="s">
        <v>99</v>
      </c>
      <c r="D176" s="71" t="s">
        <v>188</v>
      </c>
      <c r="E176" s="71" t="s">
        <v>99</v>
      </c>
      <c r="F176" s="71" t="s">
        <v>415</v>
      </c>
      <c r="G176" s="71" t="s">
        <v>768</v>
      </c>
      <c r="H176" s="192">
        <v>352.82</v>
      </c>
      <c r="I176" s="192"/>
      <c r="J176" s="192">
        <v>0</v>
      </c>
      <c r="K176" s="192"/>
      <c r="L176" s="192">
        <v>352.82</v>
      </c>
      <c r="M176" s="192"/>
      <c r="N176" s="192">
        <v>0</v>
      </c>
      <c r="O176" s="192"/>
      <c r="P176" s="192">
        <v>0</v>
      </c>
      <c r="Q176" s="192"/>
      <c r="R176" s="194">
        <v>0</v>
      </c>
      <c r="S176" s="72">
        <v>0</v>
      </c>
    </row>
    <row r="177" spans="1:19" ht="31.5" x14ac:dyDescent="0.25">
      <c r="A177" s="32"/>
      <c r="B177" s="70" t="s">
        <v>229</v>
      </c>
      <c r="C177" s="71" t="s">
        <v>99</v>
      </c>
      <c r="D177" s="71" t="s">
        <v>188</v>
      </c>
      <c r="E177" s="71" t="s">
        <v>99</v>
      </c>
      <c r="F177" s="71" t="s">
        <v>415</v>
      </c>
      <c r="G177" s="71" t="s">
        <v>230</v>
      </c>
      <c r="H177" s="192">
        <v>352.82</v>
      </c>
      <c r="I177" s="192"/>
      <c r="J177" s="192">
        <v>0</v>
      </c>
      <c r="K177" s="192"/>
      <c r="L177" s="192">
        <v>352.82</v>
      </c>
      <c r="M177" s="192"/>
      <c r="N177" s="192">
        <v>0</v>
      </c>
      <c r="O177" s="192"/>
      <c r="P177" s="192">
        <v>0</v>
      </c>
      <c r="Q177" s="192"/>
      <c r="R177" s="194">
        <v>0</v>
      </c>
      <c r="S177" s="72">
        <v>0</v>
      </c>
    </row>
    <row r="178" spans="1:19" ht="47.25" x14ac:dyDescent="0.25">
      <c r="A178" s="32"/>
      <c r="B178" s="70" t="s">
        <v>1078</v>
      </c>
      <c r="C178" s="71" t="s">
        <v>99</v>
      </c>
      <c r="D178" s="71" t="s">
        <v>188</v>
      </c>
      <c r="E178" s="71" t="s">
        <v>99</v>
      </c>
      <c r="F178" s="71" t="s">
        <v>1079</v>
      </c>
      <c r="G178" s="71"/>
      <c r="H178" s="192">
        <v>240281.4</v>
      </c>
      <c r="I178" s="192"/>
      <c r="J178" s="192">
        <v>0</v>
      </c>
      <c r="K178" s="192"/>
      <c r="L178" s="192">
        <v>240281.4</v>
      </c>
      <c r="M178" s="192"/>
      <c r="N178" s="192">
        <v>0</v>
      </c>
      <c r="O178" s="192"/>
      <c r="P178" s="192">
        <v>0</v>
      </c>
      <c r="Q178" s="192"/>
      <c r="R178" s="194">
        <v>0</v>
      </c>
      <c r="S178" s="72">
        <v>0</v>
      </c>
    </row>
    <row r="179" spans="1:19" ht="31.5" x14ac:dyDescent="0.25">
      <c r="A179" s="32"/>
      <c r="B179" s="70" t="s">
        <v>228</v>
      </c>
      <c r="C179" s="71" t="s">
        <v>99</v>
      </c>
      <c r="D179" s="71" t="s">
        <v>188</v>
      </c>
      <c r="E179" s="71" t="s">
        <v>99</v>
      </c>
      <c r="F179" s="71" t="s">
        <v>1079</v>
      </c>
      <c r="G179" s="71" t="s">
        <v>768</v>
      </c>
      <c r="H179" s="192">
        <v>240281.4</v>
      </c>
      <c r="I179" s="192"/>
      <c r="J179" s="192">
        <v>0</v>
      </c>
      <c r="K179" s="192"/>
      <c r="L179" s="192">
        <v>240281.4</v>
      </c>
      <c r="M179" s="192"/>
      <c r="N179" s="192">
        <v>0</v>
      </c>
      <c r="O179" s="192"/>
      <c r="P179" s="192">
        <v>0</v>
      </c>
      <c r="Q179" s="192"/>
      <c r="R179" s="194">
        <v>0</v>
      </c>
      <c r="S179" s="72">
        <v>0</v>
      </c>
    </row>
    <row r="180" spans="1:19" ht="31.5" x14ac:dyDescent="0.25">
      <c r="A180" s="32"/>
      <c r="B180" s="70" t="s">
        <v>229</v>
      </c>
      <c r="C180" s="71" t="s">
        <v>99</v>
      </c>
      <c r="D180" s="71" t="s">
        <v>188</v>
      </c>
      <c r="E180" s="71" t="s">
        <v>99</v>
      </c>
      <c r="F180" s="71" t="s">
        <v>1079</v>
      </c>
      <c r="G180" s="71" t="s">
        <v>230</v>
      </c>
      <c r="H180" s="192">
        <v>240281.4</v>
      </c>
      <c r="I180" s="192"/>
      <c r="J180" s="192">
        <v>0</v>
      </c>
      <c r="K180" s="192"/>
      <c r="L180" s="192">
        <v>240281.4</v>
      </c>
      <c r="M180" s="192"/>
      <c r="N180" s="192">
        <v>0</v>
      </c>
      <c r="O180" s="192"/>
      <c r="P180" s="192">
        <v>0</v>
      </c>
      <c r="Q180" s="192"/>
      <c r="R180" s="194">
        <v>0</v>
      </c>
      <c r="S180" s="72">
        <v>0</v>
      </c>
    </row>
    <row r="181" spans="1:19" ht="47.25" x14ac:dyDescent="0.25">
      <c r="A181" s="32"/>
      <c r="B181" s="70" t="s">
        <v>242</v>
      </c>
      <c r="C181" s="71" t="s">
        <v>99</v>
      </c>
      <c r="D181" s="71" t="s">
        <v>188</v>
      </c>
      <c r="E181" s="71" t="s">
        <v>99</v>
      </c>
      <c r="F181" s="71" t="s">
        <v>243</v>
      </c>
      <c r="G181" s="71"/>
      <c r="H181" s="192">
        <v>336595</v>
      </c>
      <c r="I181" s="192"/>
      <c r="J181" s="192">
        <v>0</v>
      </c>
      <c r="K181" s="192"/>
      <c r="L181" s="192">
        <v>336595</v>
      </c>
      <c r="M181" s="192"/>
      <c r="N181" s="192">
        <v>336595</v>
      </c>
      <c r="O181" s="192"/>
      <c r="P181" s="192">
        <v>0</v>
      </c>
      <c r="Q181" s="192"/>
      <c r="R181" s="194">
        <v>336595</v>
      </c>
      <c r="S181" s="72">
        <v>100</v>
      </c>
    </row>
    <row r="182" spans="1:19" ht="78.75" x14ac:dyDescent="0.25">
      <c r="A182" s="32"/>
      <c r="B182" s="70" t="s">
        <v>226</v>
      </c>
      <c r="C182" s="71" t="s">
        <v>99</v>
      </c>
      <c r="D182" s="71" t="s">
        <v>188</v>
      </c>
      <c r="E182" s="71" t="s">
        <v>99</v>
      </c>
      <c r="F182" s="71" t="s">
        <v>243</v>
      </c>
      <c r="G182" s="71" t="s">
        <v>134</v>
      </c>
      <c r="H182" s="192">
        <v>336595</v>
      </c>
      <c r="I182" s="192"/>
      <c r="J182" s="192">
        <v>0</v>
      </c>
      <c r="K182" s="192"/>
      <c r="L182" s="192">
        <v>336595</v>
      </c>
      <c r="M182" s="192"/>
      <c r="N182" s="192">
        <v>336595</v>
      </c>
      <c r="O182" s="192"/>
      <c r="P182" s="192">
        <v>0</v>
      </c>
      <c r="Q182" s="192"/>
      <c r="R182" s="194">
        <v>336595</v>
      </c>
      <c r="S182" s="72">
        <v>100</v>
      </c>
    </row>
    <row r="183" spans="1:19" ht="31.5" x14ac:dyDescent="0.25">
      <c r="A183" s="32"/>
      <c r="B183" s="70" t="s">
        <v>227</v>
      </c>
      <c r="C183" s="71" t="s">
        <v>99</v>
      </c>
      <c r="D183" s="71" t="s">
        <v>188</v>
      </c>
      <c r="E183" s="71" t="s">
        <v>99</v>
      </c>
      <c r="F183" s="71" t="s">
        <v>243</v>
      </c>
      <c r="G183" s="71" t="s">
        <v>23</v>
      </c>
      <c r="H183" s="192">
        <v>336595</v>
      </c>
      <c r="I183" s="192"/>
      <c r="J183" s="192">
        <v>0</v>
      </c>
      <c r="K183" s="192"/>
      <c r="L183" s="192">
        <v>336595</v>
      </c>
      <c r="M183" s="192"/>
      <c r="N183" s="192">
        <v>336595</v>
      </c>
      <c r="O183" s="192"/>
      <c r="P183" s="192">
        <v>0</v>
      </c>
      <c r="Q183" s="192"/>
      <c r="R183" s="194">
        <v>336595</v>
      </c>
      <c r="S183" s="72">
        <v>100</v>
      </c>
    </row>
    <row r="184" spans="1:19" ht="63" x14ac:dyDescent="0.25">
      <c r="A184" s="32"/>
      <c r="B184" s="70" t="s">
        <v>277</v>
      </c>
      <c r="C184" s="71" t="s">
        <v>99</v>
      </c>
      <c r="D184" s="71" t="s">
        <v>188</v>
      </c>
      <c r="E184" s="71" t="s">
        <v>99</v>
      </c>
      <c r="F184" s="71" t="s">
        <v>278</v>
      </c>
      <c r="G184" s="71"/>
      <c r="H184" s="192">
        <v>685376</v>
      </c>
      <c r="I184" s="192"/>
      <c r="J184" s="192">
        <v>0</v>
      </c>
      <c r="K184" s="192"/>
      <c r="L184" s="192">
        <v>685376</v>
      </c>
      <c r="M184" s="192"/>
      <c r="N184" s="192">
        <v>685376</v>
      </c>
      <c r="O184" s="192"/>
      <c r="P184" s="192">
        <v>0</v>
      </c>
      <c r="Q184" s="192"/>
      <c r="R184" s="194">
        <v>685376</v>
      </c>
      <c r="S184" s="72">
        <v>100</v>
      </c>
    </row>
    <row r="185" spans="1:19" ht="78.75" x14ac:dyDescent="0.25">
      <c r="A185" s="32"/>
      <c r="B185" s="70" t="s">
        <v>226</v>
      </c>
      <c r="C185" s="71" t="s">
        <v>99</v>
      </c>
      <c r="D185" s="71" t="s">
        <v>188</v>
      </c>
      <c r="E185" s="71" t="s">
        <v>99</v>
      </c>
      <c r="F185" s="71" t="s">
        <v>278</v>
      </c>
      <c r="G185" s="71" t="s">
        <v>134</v>
      </c>
      <c r="H185" s="192">
        <v>685376</v>
      </c>
      <c r="I185" s="192"/>
      <c r="J185" s="192">
        <v>0</v>
      </c>
      <c r="K185" s="192"/>
      <c r="L185" s="192">
        <v>685376</v>
      </c>
      <c r="M185" s="192"/>
      <c r="N185" s="192">
        <v>685376</v>
      </c>
      <c r="O185" s="192"/>
      <c r="P185" s="192">
        <v>0</v>
      </c>
      <c r="Q185" s="192"/>
      <c r="R185" s="194">
        <v>685376</v>
      </c>
      <c r="S185" s="72">
        <v>100</v>
      </c>
    </row>
    <row r="186" spans="1:19" ht="31.5" x14ac:dyDescent="0.25">
      <c r="A186" s="32"/>
      <c r="B186" s="70" t="s">
        <v>227</v>
      </c>
      <c r="C186" s="71" t="s">
        <v>99</v>
      </c>
      <c r="D186" s="71" t="s">
        <v>188</v>
      </c>
      <c r="E186" s="71" t="s">
        <v>99</v>
      </c>
      <c r="F186" s="71" t="s">
        <v>278</v>
      </c>
      <c r="G186" s="71" t="s">
        <v>23</v>
      </c>
      <c r="H186" s="192">
        <v>685376</v>
      </c>
      <c r="I186" s="192"/>
      <c r="J186" s="192">
        <v>0</v>
      </c>
      <c r="K186" s="192"/>
      <c r="L186" s="192">
        <v>685376</v>
      </c>
      <c r="M186" s="192"/>
      <c r="N186" s="192">
        <v>685376</v>
      </c>
      <c r="O186" s="192"/>
      <c r="P186" s="192">
        <v>0</v>
      </c>
      <c r="Q186" s="192"/>
      <c r="R186" s="194">
        <v>685376</v>
      </c>
      <c r="S186" s="72">
        <v>100</v>
      </c>
    </row>
    <row r="187" spans="1:19" ht="47.25" x14ac:dyDescent="0.25">
      <c r="A187" s="32"/>
      <c r="B187" s="70" t="s">
        <v>946</v>
      </c>
      <c r="C187" s="71" t="s">
        <v>99</v>
      </c>
      <c r="D187" s="71" t="s">
        <v>188</v>
      </c>
      <c r="E187" s="71" t="s">
        <v>111</v>
      </c>
      <c r="F187" s="71"/>
      <c r="G187" s="71"/>
      <c r="H187" s="192">
        <v>59378669</v>
      </c>
      <c r="I187" s="192"/>
      <c r="J187" s="192">
        <v>7742849</v>
      </c>
      <c r="K187" s="192"/>
      <c r="L187" s="192">
        <v>51635820</v>
      </c>
      <c r="M187" s="192"/>
      <c r="N187" s="192">
        <v>59078669</v>
      </c>
      <c r="O187" s="192"/>
      <c r="P187" s="192">
        <v>7442849</v>
      </c>
      <c r="Q187" s="192"/>
      <c r="R187" s="194">
        <v>51635820</v>
      </c>
      <c r="S187" s="72">
        <v>99.49476806224807</v>
      </c>
    </row>
    <row r="188" spans="1:19" ht="31.5" x14ac:dyDescent="0.25">
      <c r="A188" s="32"/>
      <c r="B188" s="70" t="s">
        <v>1112</v>
      </c>
      <c r="C188" s="71" t="s">
        <v>99</v>
      </c>
      <c r="D188" s="71" t="s">
        <v>188</v>
      </c>
      <c r="E188" s="71" t="s">
        <v>111</v>
      </c>
      <c r="F188" s="71" t="s">
        <v>246</v>
      </c>
      <c r="G188" s="71"/>
      <c r="H188" s="192">
        <v>300000</v>
      </c>
      <c r="I188" s="192"/>
      <c r="J188" s="192">
        <v>300000</v>
      </c>
      <c r="K188" s="192"/>
      <c r="L188" s="192">
        <v>0</v>
      </c>
      <c r="M188" s="192"/>
      <c r="N188" s="192">
        <v>0</v>
      </c>
      <c r="O188" s="192"/>
      <c r="P188" s="192">
        <v>0</v>
      </c>
      <c r="Q188" s="192"/>
      <c r="R188" s="194">
        <v>0</v>
      </c>
      <c r="S188" s="72">
        <v>0</v>
      </c>
    </row>
    <row r="189" spans="1:19" x14ac:dyDescent="0.25">
      <c r="A189" s="32"/>
      <c r="B189" s="70" t="s">
        <v>231</v>
      </c>
      <c r="C189" s="71" t="s">
        <v>99</v>
      </c>
      <c r="D189" s="71" t="s">
        <v>188</v>
      </c>
      <c r="E189" s="71" t="s">
        <v>111</v>
      </c>
      <c r="F189" s="71" t="s">
        <v>246</v>
      </c>
      <c r="G189" s="71" t="s">
        <v>828</v>
      </c>
      <c r="H189" s="192">
        <v>300000</v>
      </c>
      <c r="I189" s="192"/>
      <c r="J189" s="192">
        <v>300000</v>
      </c>
      <c r="K189" s="192"/>
      <c r="L189" s="192">
        <v>0</v>
      </c>
      <c r="M189" s="192"/>
      <c r="N189" s="192">
        <v>0</v>
      </c>
      <c r="O189" s="192"/>
      <c r="P189" s="192">
        <v>0</v>
      </c>
      <c r="Q189" s="192"/>
      <c r="R189" s="194">
        <v>0</v>
      </c>
      <c r="S189" s="72">
        <v>0</v>
      </c>
    </row>
    <row r="190" spans="1:19" x14ac:dyDescent="0.25">
      <c r="A190" s="32"/>
      <c r="B190" s="70" t="s">
        <v>1113</v>
      </c>
      <c r="C190" s="71" t="s">
        <v>99</v>
      </c>
      <c r="D190" s="71" t="s">
        <v>188</v>
      </c>
      <c r="E190" s="71" t="s">
        <v>111</v>
      </c>
      <c r="F190" s="71" t="s">
        <v>246</v>
      </c>
      <c r="G190" s="71" t="s">
        <v>1114</v>
      </c>
      <c r="H190" s="192">
        <v>300000</v>
      </c>
      <c r="I190" s="192"/>
      <c r="J190" s="192">
        <v>300000</v>
      </c>
      <c r="K190" s="192"/>
      <c r="L190" s="192">
        <v>0</v>
      </c>
      <c r="M190" s="192"/>
      <c r="N190" s="192">
        <v>0</v>
      </c>
      <c r="O190" s="192"/>
      <c r="P190" s="192">
        <v>0</v>
      </c>
      <c r="Q190" s="192"/>
      <c r="R190" s="194">
        <v>0</v>
      </c>
      <c r="S190" s="72">
        <v>0</v>
      </c>
    </row>
    <row r="191" spans="1:19" ht="63" x14ac:dyDescent="0.25">
      <c r="A191" s="32"/>
      <c r="B191" s="70" t="s">
        <v>780</v>
      </c>
      <c r="C191" s="71" t="s">
        <v>99</v>
      </c>
      <c r="D191" s="71" t="s">
        <v>188</v>
      </c>
      <c r="E191" s="71" t="s">
        <v>111</v>
      </c>
      <c r="F191" s="71" t="s">
        <v>359</v>
      </c>
      <c r="G191" s="71"/>
      <c r="H191" s="192">
        <v>5578521</v>
      </c>
      <c r="I191" s="192"/>
      <c r="J191" s="192">
        <v>5578521</v>
      </c>
      <c r="K191" s="192"/>
      <c r="L191" s="192">
        <v>0</v>
      </c>
      <c r="M191" s="192"/>
      <c r="N191" s="192">
        <v>5578521</v>
      </c>
      <c r="O191" s="192"/>
      <c r="P191" s="192">
        <v>5578521</v>
      </c>
      <c r="Q191" s="192"/>
      <c r="R191" s="194">
        <v>0</v>
      </c>
      <c r="S191" s="72">
        <v>100</v>
      </c>
    </row>
    <row r="192" spans="1:19" x14ac:dyDescent="0.25">
      <c r="A192" s="32"/>
      <c r="B192" s="70" t="s">
        <v>257</v>
      </c>
      <c r="C192" s="71" t="s">
        <v>99</v>
      </c>
      <c r="D192" s="71" t="s">
        <v>188</v>
      </c>
      <c r="E192" s="71" t="s">
        <v>111</v>
      </c>
      <c r="F192" s="71" t="s">
        <v>359</v>
      </c>
      <c r="G192" s="71" t="s">
        <v>840</v>
      </c>
      <c r="H192" s="192">
        <v>5578521</v>
      </c>
      <c r="I192" s="192"/>
      <c r="J192" s="192">
        <v>5578521</v>
      </c>
      <c r="K192" s="192"/>
      <c r="L192" s="192">
        <v>0</v>
      </c>
      <c r="M192" s="192"/>
      <c r="N192" s="192">
        <v>5578521</v>
      </c>
      <c r="O192" s="192"/>
      <c r="P192" s="192">
        <v>5578521</v>
      </c>
      <c r="Q192" s="192"/>
      <c r="R192" s="194">
        <v>0</v>
      </c>
      <c r="S192" s="72">
        <v>100</v>
      </c>
    </row>
    <row r="193" spans="1:19" x14ac:dyDescent="0.25">
      <c r="A193" s="32"/>
      <c r="B193" s="70" t="s">
        <v>54</v>
      </c>
      <c r="C193" s="71" t="s">
        <v>99</v>
      </c>
      <c r="D193" s="71" t="s">
        <v>188</v>
      </c>
      <c r="E193" s="71" t="s">
        <v>111</v>
      </c>
      <c r="F193" s="71" t="s">
        <v>359</v>
      </c>
      <c r="G193" s="71" t="s">
        <v>258</v>
      </c>
      <c r="H193" s="192">
        <v>5578521</v>
      </c>
      <c r="I193" s="192"/>
      <c r="J193" s="192">
        <v>5578521</v>
      </c>
      <c r="K193" s="192"/>
      <c r="L193" s="192">
        <v>0</v>
      </c>
      <c r="M193" s="192"/>
      <c r="N193" s="192">
        <v>5578521</v>
      </c>
      <c r="O193" s="192"/>
      <c r="P193" s="192">
        <v>5578521</v>
      </c>
      <c r="Q193" s="192"/>
      <c r="R193" s="194">
        <v>0</v>
      </c>
      <c r="S193" s="72">
        <v>100</v>
      </c>
    </row>
    <row r="194" spans="1:19" ht="31.5" x14ac:dyDescent="0.25">
      <c r="A194" s="32"/>
      <c r="B194" s="70" t="s">
        <v>1115</v>
      </c>
      <c r="C194" s="71" t="s">
        <v>99</v>
      </c>
      <c r="D194" s="71" t="s">
        <v>188</v>
      </c>
      <c r="E194" s="71" t="s">
        <v>111</v>
      </c>
      <c r="F194" s="71" t="s">
        <v>890</v>
      </c>
      <c r="G194" s="71"/>
      <c r="H194" s="192">
        <v>1864328</v>
      </c>
      <c r="I194" s="192"/>
      <c r="J194" s="192">
        <v>1864328</v>
      </c>
      <c r="K194" s="192"/>
      <c r="L194" s="192">
        <v>0</v>
      </c>
      <c r="M194" s="192"/>
      <c r="N194" s="192">
        <v>1864328</v>
      </c>
      <c r="O194" s="192"/>
      <c r="P194" s="192">
        <v>1864328</v>
      </c>
      <c r="Q194" s="192"/>
      <c r="R194" s="194">
        <v>0</v>
      </c>
      <c r="S194" s="72">
        <v>100</v>
      </c>
    </row>
    <row r="195" spans="1:19" x14ac:dyDescent="0.25">
      <c r="A195" s="32"/>
      <c r="B195" s="70" t="s">
        <v>257</v>
      </c>
      <c r="C195" s="71" t="s">
        <v>99</v>
      </c>
      <c r="D195" s="71" t="s">
        <v>188</v>
      </c>
      <c r="E195" s="71" t="s">
        <v>111</v>
      </c>
      <c r="F195" s="71" t="s">
        <v>890</v>
      </c>
      <c r="G195" s="71" t="s">
        <v>840</v>
      </c>
      <c r="H195" s="192">
        <v>1864328</v>
      </c>
      <c r="I195" s="192"/>
      <c r="J195" s="192">
        <v>1864328</v>
      </c>
      <c r="K195" s="192"/>
      <c r="L195" s="192">
        <v>0</v>
      </c>
      <c r="M195" s="192"/>
      <c r="N195" s="192">
        <v>1864328</v>
      </c>
      <c r="O195" s="192"/>
      <c r="P195" s="192">
        <v>1864328</v>
      </c>
      <c r="Q195" s="192"/>
      <c r="R195" s="194">
        <v>0</v>
      </c>
      <c r="S195" s="72">
        <v>100</v>
      </c>
    </row>
    <row r="196" spans="1:19" x14ac:dyDescent="0.25">
      <c r="A196" s="32"/>
      <c r="B196" s="70" t="s">
        <v>54</v>
      </c>
      <c r="C196" s="71" t="s">
        <v>99</v>
      </c>
      <c r="D196" s="71" t="s">
        <v>188</v>
      </c>
      <c r="E196" s="71" t="s">
        <v>111</v>
      </c>
      <c r="F196" s="71" t="s">
        <v>890</v>
      </c>
      <c r="G196" s="71" t="s">
        <v>258</v>
      </c>
      <c r="H196" s="192">
        <v>1864328</v>
      </c>
      <c r="I196" s="192"/>
      <c r="J196" s="192">
        <v>1864328</v>
      </c>
      <c r="K196" s="192"/>
      <c r="L196" s="192">
        <v>0</v>
      </c>
      <c r="M196" s="192"/>
      <c r="N196" s="192">
        <v>1864328</v>
      </c>
      <c r="O196" s="192"/>
      <c r="P196" s="192">
        <v>1864328</v>
      </c>
      <c r="Q196" s="192"/>
      <c r="R196" s="194">
        <v>0</v>
      </c>
      <c r="S196" s="72">
        <v>100</v>
      </c>
    </row>
    <row r="197" spans="1:19" ht="47.25" x14ac:dyDescent="0.25">
      <c r="A197" s="32"/>
      <c r="B197" s="70" t="s">
        <v>365</v>
      </c>
      <c r="C197" s="71" t="s">
        <v>99</v>
      </c>
      <c r="D197" s="71" t="s">
        <v>188</v>
      </c>
      <c r="E197" s="71" t="s">
        <v>111</v>
      </c>
      <c r="F197" s="71" t="s">
        <v>366</v>
      </c>
      <c r="G197" s="71"/>
      <c r="H197" s="192">
        <v>51635820</v>
      </c>
      <c r="I197" s="192"/>
      <c r="J197" s="192">
        <v>0</v>
      </c>
      <c r="K197" s="192"/>
      <c r="L197" s="192">
        <v>51635820</v>
      </c>
      <c r="M197" s="192"/>
      <c r="N197" s="192">
        <v>51635820</v>
      </c>
      <c r="O197" s="192"/>
      <c r="P197" s="192">
        <v>0</v>
      </c>
      <c r="Q197" s="192"/>
      <c r="R197" s="194">
        <v>51635820</v>
      </c>
      <c r="S197" s="72">
        <v>100</v>
      </c>
    </row>
    <row r="198" spans="1:19" x14ac:dyDescent="0.25">
      <c r="A198" s="32"/>
      <c r="B198" s="70" t="s">
        <v>257</v>
      </c>
      <c r="C198" s="71" t="s">
        <v>99</v>
      </c>
      <c r="D198" s="71" t="s">
        <v>188</v>
      </c>
      <c r="E198" s="71" t="s">
        <v>111</v>
      </c>
      <c r="F198" s="71" t="s">
        <v>366</v>
      </c>
      <c r="G198" s="71" t="s">
        <v>840</v>
      </c>
      <c r="H198" s="192">
        <v>51635820</v>
      </c>
      <c r="I198" s="192"/>
      <c r="J198" s="192">
        <v>0</v>
      </c>
      <c r="K198" s="192"/>
      <c r="L198" s="192">
        <v>51635820</v>
      </c>
      <c r="M198" s="192"/>
      <c r="N198" s="192">
        <v>51635820</v>
      </c>
      <c r="O198" s="192"/>
      <c r="P198" s="192">
        <v>0</v>
      </c>
      <c r="Q198" s="192"/>
      <c r="R198" s="194">
        <v>51635820</v>
      </c>
      <c r="S198" s="72">
        <v>100</v>
      </c>
    </row>
    <row r="199" spans="1:19" x14ac:dyDescent="0.25">
      <c r="A199" s="32"/>
      <c r="B199" s="70" t="s">
        <v>367</v>
      </c>
      <c r="C199" s="71" t="s">
        <v>99</v>
      </c>
      <c r="D199" s="71" t="s">
        <v>188</v>
      </c>
      <c r="E199" s="71" t="s">
        <v>111</v>
      </c>
      <c r="F199" s="71" t="s">
        <v>366</v>
      </c>
      <c r="G199" s="71" t="s">
        <v>368</v>
      </c>
      <c r="H199" s="192">
        <v>51635820</v>
      </c>
      <c r="I199" s="192"/>
      <c r="J199" s="192">
        <v>0</v>
      </c>
      <c r="K199" s="192"/>
      <c r="L199" s="192">
        <v>51635820</v>
      </c>
      <c r="M199" s="192"/>
      <c r="N199" s="192">
        <v>51635820</v>
      </c>
      <c r="O199" s="192"/>
      <c r="P199" s="192">
        <v>0</v>
      </c>
      <c r="Q199" s="192"/>
      <c r="R199" s="194">
        <v>51635820</v>
      </c>
      <c r="S199" s="72">
        <v>100</v>
      </c>
    </row>
    <row r="200" spans="1:19" ht="63" x14ac:dyDescent="0.25">
      <c r="A200" s="32"/>
      <c r="B200" s="70" t="s">
        <v>895</v>
      </c>
      <c r="C200" s="71" t="s">
        <v>99</v>
      </c>
      <c r="D200" s="71" t="s">
        <v>188</v>
      </c>
      <c r="E200" s="71" t="s">
        <v>754</v>
      </c>
      <c r="F200" s="71"/>
      <c r="G200" s="71"/>
      <c r="H200" s="192">
        <v>384000</v>
      </c>
      <c r="I200" s="192"/>
      <c r="J200" s="192">
        <v>384000</v>
      </c>
      <c r="K200" s="192"/>
      <c r="L200" s="192">
        <v>0</v>
      </c>
      <c r="M200" s="192"/>
      <c r="N200" s="192">
        <v>384000</v>
      </c>
      <c r="O200" s="192"/>
      <c r="P200" s="192">
        <v>384000</v>
      </c>
      <c r="Q200" s="192"/>
      <c r="R200" s="194">
        <v>0</v>
      </c>
      <c r="S200" s="72">
        <v>100</v>
      </c>
    </row>
    <row r="201" spans="1:19" ht="63" x14ac:dyDescent="0.25">
      <c r="A201" s="32"/>
      <c r="B201" s="70" t="s">
        <v>896</v>
      </c>
      <c r="C201" s="71" t="s">
        <v>99</v>
      </c>
      <c r="D201" s="71" t="s">
        <v>188</v>
      </c>
      <c r="E201" s="71" t="s">
        <v>754</v>
      </c>
      <c r="F201" s="71" t="s">
        <v>246</v>
      </c>
      <c r="G201" s="71"/>
      <c r="H201" s="192">
        <v>384000</v>
      </c>
      <c r="I201" s="192"/>
      <c r="J201" s="192">
        <v>384000</v>
      </c>
      <c r="K201" s="192"/>
      <c r="L201" s="192">
        <v>0</v>
      </c>
      <c r="M201" s="192"/>
      <c r="N201" s="192">
        <v>384000</v>
      </c>
      <c r="O201" s="192"/>
      <c r="P201" s="192">
        <v>384000</v>
      </c>
      <c r="Q201" s="192"/>
      <c r="R201" s="194">
        <v>0</v>
      </c>
      <c r="S201" s="72">
        <v>100</v>
      </c>
    </row>
    <row r="202" spans="1:19" ht="31.5" x14ac:dyDescent="0.25">
      <c r="A202" s="32"/>
      <c r="B202" s="70" t="s">
        <v>228</v>
      </c>
      <c r="C202" s="71" t="s">
        <v>99</v>
      </c>
      <c r="D202" s="71" t="s">
        <v>188</v>
      </c>
      <c r="E202" s="71" t="s">
        <v>754</v>
      </c>
      <c r="F202" s="71" t="s">
        <v>246</v>
      </c>
      <c r="G202" s="71" t="s">
        <v>768</v>
      </c>
      <c r="H202" s="192">
        <v>384000</v>
      </c>
      <c r="I202" s="192"/>
      <c r="J202" s="192">
        <v>384000</v>
      </c>
      <c r="K202" s="192"/>
      <c r="L202" s="192">
        <v>0</v>
      </c>
      <c r="M202" s="192"/>
      <c r="N202" s="192">
        <v>384000</v>
      </c>
      <c r="O202" s="192"/>
      <c r="P202" s="192">
        <v>384000</v>
      </c>
      <c r="Q202" s="192"/>
      <c r="R202" s="194">
        <v>0</v>
      </c>
      <c r="S202" s="72">
        <v>100</v>
      </c>
    </row>
    <row r="203" spans="1:19" ht="31.5" x14ac:dyDescent="0.25">
      <c r="A203" s="32"/>
      <c r="B203" s="70" t="s">
        <v>229</v>
      </c>
      <c r="C203" s="71" t="s">
        <v>99</v>
      </c>
      <c r="D203" s="71" t="s">
        <v>188</v>
      </c>
      <c r="E203" s="71" t="s">
        <v>754</v>
      </c>
      <c r="F203" s="71" t="s">
        <v>246</v>
      </c>
      <c r="G203" s="71" t="s">
        <v>230</v>
      </c>
      <c r="H203" s="192">
        <v>384000</v>
      </c>
      <c r="I203" s="192"/>
      <c r="J203" s="192">
        <v>384000</v>
      </c>
      <c r="K203" s="192"/>
      <c r="L203" s="192">
        <v>0</v>
      </c>
      <c r="M203" s="192"/>
      <c r="N203" s="192">
        <v>384000</v>
      </c>
      <c r="O203" s="192"/>
      <c r="P203" s="192">
        <v>384000</v>
      </c>
      <c r="Q203" s="192"/>
      <c r="R203" s="194">
        <v>0</v>
      </c>
      <c r="S203" s="72">
        <v>100</v>
      </c>
    </row>
    <row r="204" spans="1:19" ht="31.5" x14ac:dyDescent="0.25">
      <c r="A204" s="32"/>
      <c r="B204" s="70" t="s">
        <v>416</v>
      </c>
      <c r="C204" s="71" t="s">
        <v>99</v>
      </c>
      <c r="D204" s="71" t="s">
        <v>188</v>
      </c>
      <c r="E204" s="71" t="s">
        <v>417</v>
      </c>
      <c r="F204" s="71"/>
      <c r="G204" s="71"/>
      <c r="H204" s="192">
        <v>31818155.059999999</v>
      </c>
      <c r="I204" s="192"/>
      <c r="J204" s="192">
        <v>72606.06</v>
      </c>
      <c r="K204" s="192"/>
      <c r="L204" s="192">
        <v>31745549</v>
      </c>
      <c r="M204" s="192"/>
      <c r="N204" s="192">
        <v>31628431.600000001</v>
      </c>
      <c r="O204" s="192"/>
      <c r="P204" s="192">
        <v>12606.06</v>
      </c>
      <c r="Q204" s="192"/>
      <c r="R204" s="194">
        <v>31615825.539999999</v>
      </c>
      <c r="S204" s="72">
        <v>99.403725767121841</v>
      </c>
    </row>
    <row r="205" spans="1:19" ht="47.25" x14ac:dyDescent="0.25">
      <c r="A205" s="32"/>
      <c r="B205" s="70" t="s">
        <v>275</v>
      </c>
      <c r="C205" s="71" t="s">
        <v>99</v>
      </c>
      <c r="D205" s="71" t="s">
        <v>188</v>
      </c>
      <c r="E205" s="71" t="s">
        <v>417</v>
      </c>
      <c r="F205" s="71" t="s">
        <v>276</v>
      </c>
      <c r="G205" s="71"/>
      <c r="H205" s="192">
        <v>3968656</v>
      </c>
      <c r="I205" s="192"/>
      <c r="J205" s="192">
        <v>0</v>
      </c>
      <c r="K205" s="192"/>
      <c r="L205" s="192">
        <v>3968656</v>
      </c>
      <c r="M205" s="192"/>
      <c r="N205" s="192">
        <v>3968656</v>
      </c>
      <c r="O205" s="192"/>
      <c r="P205" s="192">
        <v>0</v>
      </c>
      <c r="Q205" s="192"/>
      <c r="R205" s="194">
        <v>3968656</v>
      </c>
      <c r="S205" s="72">
        <v>100</v>
      </c>
    </row>
    <row r="206" spans="1:19" ht="78.75" x14ac:dyDescent="0.25">
      <c r="A206" s="32"/>
      <c r="B206" s="70" t="s">
        <v>226</v>
      </c>
      <c r="C206" s="71" t="s">
        <v>99</v>
      </c>
      <c r="D206" s="71" t="s">
        <v>188</v>
      </c>
      <c r="E206" s="71" t="s">
        <v>417</v>
      </c>
      <c r="F206" s="71" t="s">
        <v>276</v>
      </c>
      <c r="G206" s="71" t="s">
        <v>134</v>
      </c>
      <c r="H206" s="192">
        <v>3875006</v>
      </c>
      <c r="I206" s="192"/>
      <c r="J206" s="192">
        <v>0</v>
      </c>
      <c r="K206" s="192"/>
      <c r="L206" s="192">
        <v>3875006</v>
      </c>
      <c r="M206" s="192"/>
      <c r="N206" s="192">
        <v>3875006</v>
      </c>
      <c r="O206" s="192"/>
      <c r="P206" s="192">
        <v>0</v>
      </c>
      <c r="Q206" s="192"/>
      <c r="R206" s="194">
        <v>3875006</v>
      </c>
      <c r="S206" s="72">
        <v>100</v>
      </c>
    </row>
    <row r="207" spans="1:19" ht="31.5" x14ac:dyDescent="0.25">
      <c r="A207" s="32"/>
      <c r="B207" s="70" t="s">
        <v>227</v>
      </c>
      <c r="C207" s="71" t="s">
        <v>99</v>
      </c>
      <c r="D207" s="71" t="s">
        <v>188</v>
      </c>
      <c r="E207" s="71" t="s">
        <v>417</v>
      </c>
      <c r="F207" s="71" t="s">
        <v>276</v>
      </c>
      <c r="G207" s="71" t="s">
        <v>23</v>
      </c>
      <c r="H207" s="192">
        <v>3875006</v>
      </c>
      <c r="I207" s="192"/>
      <c r="J207" s="192">
        <v>0</v>
      </c>
      <c r="K207" s="192"/>
      <c r="L207" s="192">
        <v>3875006</v>
      </c>
      <c r="M207" s="192"/>
      <c r="N207" s="192">
        <v>3875006</v>
      </c>
      <c r="O207" s="192"/>
      <c r="P207" s="192">
        <v>0</v>
      </c>
      <c r="Q207" s="192"/>
      <c r="R207" s="194">
        <v>3875006</v>
      </c>
      <c r="S207" s="72">
        <v>100</v>
      </c>
    </row>
    <row r="208" spans="1:19" ht="31.5" x14ac:dyDescent="0.25">
      <c r="A208" s="32"/>
      <c r="B208" s="70" t="s">
        <v>228</v>
      </c>
      <c r="C208" s="71" t="s">
        <v>99</v>
      </c>
      <c r="D208" s="71" t="s">
        <v>188</v>
      </c>
      <c r="E208" s="71" t="s">
        <v>417</v>
      </c>
      <c r="F208" s="71" t="s">
        <v>276</v>
      </c>
      <c r="G208" s="71" t="s">
        <v>768</v>
      </c>
      <c r="H208" s="192">
        <v>93650</v>
      </c>
      <c r="I208" s="192"/>
      <c r="J208" s="192">
        <v>0</v>
      </c>
      <c r="K208" s="192"/>
      <c r="L208" s="192">
        <v>93650</v>
      </c>
      <c r="M208" s="192"/>
      <c r="N208" s="192">
        <v>93650</v>
      </c>
      <c r="O208" s="192"/>
      <c r="P208" s="192">
        <v>0</v>
      </c>
      <c r="Q208" s="192"/>
      <c r="R208" s="194">
        <v>93650</v>
      </c>
      <c r="S208" s="72">
        <v>100</v>
      </c>
    </row>
    <row r="209" spans="1:19" ht="31.5" x14ac:dyDescent="0.25">
      <c r="A209" s="32"/>
      <c r="B209" s="70" t="s">
        <v>229</v>
      </c>
      <c r="C209" s="71" t="s">
        <v>99</v>
      </c>
      <c r="D209" s="71" t="s">
        <v>188</v>
      </c>
      <c r="E209" s="71" t="s">
        <v>417</v>
      </c>
      <c r="F209" s="71" t="s">
        <v>276</v>
      </c>
      <c r="G209" s="71" t="s">
        <v>230</v>
      </c>
      <c r="H209" s="192">
        <v>93650</v>
      </c>
      <c r="I209" s="192"/>
      <c r="J209" s="192">
        <v>0</v>
      </c>
      <c r="K209" s="192"/>
      <c r="L209" s="192">
        <v>93650</v>
      </c>
      <c r="M209" s="192"/>
      <c r="N209" s="192">
        <v>93650</v>
      </c>
      <c r="O209" s="192"/>
      <c r="P209" s="192">
        <v>0</v>
      </c>
      <c r="Q209" s="192"/>
      <c r="R209" s="194">
        <v>93650</v>
      </c>
      <c r="S209" s="72">
        <v>100</v>
      </c>
    </row>
    <row r="210" spans="1:19" ht="47.25" x14ac:dyDescent="0.25">
      <c r="A210" s="32"/>
      <c r="B210" s="70" t="s">
        <v>418</v>
      </c>
      <c r="C210" s="71" t="s">
        <v>99</v>
      </c>
      <c r="D210" s="71" t="s">
        <v>188</v>
      </c>
      <c r="E210" s="71" t="s">
        <v>417</v>
      </c>
      <c r="F210" s="71" t="s">
        <v>271</v>
      </c>
      <c r="G210" s="71"/>
      <c r="H210" s="192">
        <v>9379337</v>
      </c>
      <c r="I210" s="192"/>
      <c r="J210" s="192">
        <v>0</v>
      </c>
      <c r="K210" s="192"/>
      <c r="L210" s="192">
        <v>9379337</v>
      </c>
      <c r="M210" s="192"/>
      <c r="N210" s="192">
        <v>9379337</v>
      </c>
      <c r="O210" s="192"/>
      <c r="P210" s="192">
        <v>0</v>
      </c>
      <c r="Q210" s="192"/>
      <c r="R210" s="194">
        <v>9379337</v>
      </c>
      <c r="S210" s="72">
        <v>100</v>
      </c>
    </row>
    <row r="211" spans="1:19" x14ac:dyDescent="0.25">
      <c r="A211" s="32"/>
      <c r="B211" s="70" t="s">
        <v>263</v>
      </c>
      <c r="C211" s="71" t="s">
        <v>99</v>
      </c>
      <c r="D211" s="71" t="s">
        <v>188</v>
      </c>
      <c r="E211" s="71" t="s">
        <v>417</v>
      </c>
      <c r="F211" s="71" t="s">
        <v>271</v>
      </c>
      <c r="G211" s="71" t="s">
        <v>835</v>
      </c>
      <c r="H211" s="192">
        <v>9379337</v>
      </c>
      <c r="I211" s="192"/>
      <c r="J211" s="192">
        <v>0</v>
      </c>
      <c r="K211" s="192"/>
      <c r="L211" s="192">
        <v>9379337</v>
      </c>
      <c r="M211" s="192"/>
      <c r="N211" s="192">
        <v>9379337</v>
      </c>
      <c r="O211" s="192"/>
      <c r="P211" s="192">
        <v>0</v>
      </c>
      <c r="Q211" s="192"/>
      <c r="R211" s="194">
        <v>9379337</v>
      </c>
      <c r="S211" s="72">
        <v>100</v>
      </c>
    </row>
    <row r="212" spans="1:19" ht="31.5" x14ac:dyDescent="0.25">
      <c r="A212" s="32"/>
      <c r="B212" s="70" t="s">
        <v>264</v>
      </c>
      <c r="C212" s="71" t="s">
        <v>99</v>
      </c>
      <c r="D212" s="71" t="s">
        <v>188</v>
      </c>
      <c r="E212" s="71" t="s">
        <v>417</v>
      </c>
      <c r="F212" s="71" t="s">
        <v>271</v>
      </c>
      <c r="G212" s="71" t="s">
        <v>265</v>
      </c>
      <c r="H212" s="192">
        <v>9379337</v>
      </c>
      <c r="I212" s="192"/>
      <c r="J212" s="192">
        <v>0</v>
      </c>
      <c r="K212" s="192"/>
      <c r="L212" s="192">
        <v>9379337</v>
      </c>
      <c r="M212" s="192"/>
      <c r="N212" s="192">
        <v>9379337</v>
      </c>
      <c r="O212" s="192"/>
      <c r="P212" s="192">
        <v>0</v>
      </c>
      <c r="Q212" s="192"/>
      <c r="R212" s="194">
        <v>9379337</v>
      </c>
      <c r="S212" s="72">
        <v>100</v>
      </c>
    </row>
    <row r="213" spans="1:19" ht="31.5" x14ac:dyDescent="0.25">
      <c r="A213" s="32"/>
      <c r="B213" s="70" t="s">
        <v>272</v>
      </c>
      <c r="C213" s="71" t="s">
        <v>99</v>
      </c>
      <c r="D213" s="71" t="s">
        <v>188</v>
      </c>
      <c r="E213" s="71" t="s">
        <v>417</v>
      </c>
      <c r="F213" s="71" t="s">
        <v>273</v>
      </c>
      <c r="G213" s="71"/>
      <c r="H213" s="192">
        <v>10866764</v>
      </c>
      <c r="I213" s="192"/>
      <c r="J213" s="192">
        <v>0</v>
      </c>
      <c r="K213" s="192"/>
      <c r="L213" s="192">
        <v>10866764</v>
      </c>
      <c r="M213" s="192"/>
      <c r="N213" s="192">
        <v>10866764</v>
      </c>
      <c r="O213" s="192"/>
      <c r="P213" s="192">
        <v>0</v>
      </c>
      <c r="Q213" s="192"/>
      <c r="R213" s="194">
        <v>10866764</v>
      </c>
      <c r="S213" s="72">
        <v>100</v>
      </c>
    </row>
    <row r="214" spans="1:19" x14ac:dyDescent="0.25">
      <c r="A214" s="32"/>
      <c r="B214" s="70" t="s">
        <v>263</v>
      </c>
      <c r="C214" s="71" t="s">
        <v>99</v>
      </c>
      <c r="D214" s="71" t="s">
        <v>188</v>
      </c>
      <c r="E214" s="71" t="s">
        <v>417</v>
      </c>
      <c r="F214" s="71" t="s">
        <v>273</v>
      </c>
      <c r="G214" s="71" t="s">
        <v>835</v>
      </c>
      <c r="H214" s="192">
        <v>10866764</v>
      </c>
      <c r="I214" s="192"/>
      <c r="J214" s="192">
        <v>0</v>
      </c>
      <c r="K214" s="192"/>
      <c r="L214" s="192">
        <v>10866764</v>
      </c>
      <c r="M214" s="192"/>
      <c r="N214" s="192">
        <v>10866764</v>
      </c>
      <c r="O214" s="192"/>
      <c r="P214" s="192">
        <v>0</v>
      </c>
      <c r="Q214" s="192"/>
      <c r="R214" s="194">
        <v>10866764</v>
      </c>
      <c r="S214" s="72">
        <v>100</v>
      </c>
    </row>
    <row r="215" spans="1:19" ht="31.5" x14ac:dyDescent="0.25">
      <c r="A215" s="32"/>
      <c r="B215" s="70" t="s">
        <v>267</v>
      </c>
      <c r="C215" s="71" t="s">
        <v>99</v>
      </c>
      <c r="D215" s="71" t="s">
        <v>188</v>
      </c>
      <c r="E215" s="71" t="s">
        <v>417</v>
      </c>
      <c r="F215" s="71" t="s">
        <v>273</v>
      </c>
      <c r="G215" s="71" t="s">
        <v>268</v>
      </c>
      <c r="H215" s="192">
        <v>10866764</v>
      </c>
      <c r="I215" s="192"/>
      <c r="J215" s="192">
        <v>0</v>
      </c>
      <c r="K215" s="192"/>
      <c r="L215" s="192">
        <v>10866764</v>
      </c>
      <c r="M215" s="192"/>
      <c r="N215" s="192">
        <v>10866764</v>
      </c>
      <c r="O215" s="192"/>
      <c r="P215" s="192">
        <v>0</v>
      </c>
      <c r="Q215" s="192"/>
      <c r="R215" s="194">
        <v>10866764</v>
      </c>
      <c r="S215" s="72">
        <v>100</v>
      </c>
    </row>
    <row r="216" spans="1:19" ht="47.25" x14ac:dyDescent="0.25">
      <c r="A216" s="32"/>
      <c r="B216" s="70" t="s">
        <v>887</v>
      </c>
      <c r="C216" s="71" t="s">
        <v>99</v>
      </c>
      <c r="D216" s="71" t="s">
        <v>188</v>
      </c>
      <c r="E216" s="71" t="s">
        <v>417</v>
      </c>
      <c r="F216" s="71" t="s">
        <v>274</v>
      </c>
      <c r="G216" s="71"/>
      <c r="H216" s="192">
        <v>7470792</v>
      </c>
      <c r="I216" s="192"/>
      <c r="J216" s="192">
        <v>0</v>
      </c>
      <c r="K216" s="192"/>
      <c r="L216" s="192">
        <v>7470792</v>
      </c>
      <c r="M216" s="192"/>
      <c r="N216" s="192">
        <v>7341068.54</v>
      </c>
      <c r="O216" s="192"/>
      <c r="P216" s="192">
        <v>0</v>
      </c>
      <c r="Q216" s="192"/>
      <c r="R216" s="194">
        <v>7341068.54</v>
      </c>
      <c r="S216" s="72">
        <v>98.26359159778508</v>
      </c>
    </row>
    <row r="217" spans="1:19" x14ac:dyDescent="0.25">
      <c r="A217" s="32"/>
      <c r="B217" s="70" t="s">
        <v>263</v>
      </c>
      <c r="C217" s="71" t="s">
        <v>99</v>
      </c>
      <c r="D217" s="71" t="s">
        <v>188</v>
      </c>
      <c r="E217" s="71" t="s">
        <v>417</v>
      </c>
      <c r="F217" s="71" t="s">
        <v>274</v>
      </c>
      <c r="G217" s="71" t="s">
        <v>835</v>
      </c>
      <c r="H217" s="192">
        <v>7470792</v>
      </c>
      <c r="I217" s="192"/>
      <c r="J217" s="192">
        <v>0</v>
      </c>
      <c r="K217" s="192"/>
      <c r="L217" s="192">
        <v>7470792</v>
      </c>
      <c r="M217" s="192"/>
      <c r="N217" s="192">
        <v>7341068.54</v>
      </c>
      <c r="O217" s="192"/>
      <c r="P217" s="192">
        <v>0</v>
      </c>
      <c r="Q217" s="192"/>
      <c r="R217" s="194">
        <v>7341068.54</v>
      </c>
      <c r="S217" s="72">
        <v>98.26359159778508</v>
      </c>
    </row>
    <row r="218" spans="1:19" ht="31.5" x14ac:dyDescent="0.25">
      <c r="A218" s="32"/>
      <c r="B218" s="70" t="s">
        <v>267</v>
      </c>
      <c r="C218" s="71" t="s">
        <v>99</v>
      </c>
      <c r="D218" s="71" t="s">
        <v>188</v>
      </c>
      <c r="E218" s="71" t="s">
        <v>417</v>
      </c>
      <c r="F218" s="71" t="s">
        <v>274</v>
      </c>
      <c r="G218" s="71" t="s">
        <v>268</v>
      </c>
      <c r="H218" s="192">
        <v>7470792</v>
      </c>
      <c r="I218" s="192"/>
      <c r="J218" s="192">
        <v>0</v>
      </c>
      <c r="K218" s="192"/>
      <c r="L218" s="192">
        <v>7470792</v>
      </c>
      <c r="M218" s="192"/>
      <c r="N218" s="192">
        <v>7341068.54</v>
      </c>
      <c r="O218" s="192"/>
      <c r="P218" s="192">
        <v>0</v>
      </c>
      <c r="Q218" s="192"/>
      <c r="R218" s="194">
        <v>7341068.54</v>
      </c>
      <c r="S218" s="72">
        <v>98.26359159778508</v>
      </c>
    </row>
    <row r="219" spans="1:19" ht="63" x14ac:dyDescent="0.25">
      <c r="A219" s="33"/>
      <c r="B219" s="70" t="s">
        <v>1104</v>
      </c>
      <c r="C219" s="71" t="s">
        <v>99</v>
      </c>
      <c r="D219" s="71" t="s">
        <v>188</v>
      </c>
      <c r="E219" s="71" t="s">
        <v>417</v>
      </c>
      <c r="F219" s="71" t="s">
        <v>1105</v>
      </c>
      <c r="G219" s="71"/>
      <c r="H219" s="192">
        <v>60000</v>
      </c>
      <c r="I219" s="192"/>
      <c r="J219" s="192">
        <v>0</v>
      </c>
      <c r="K219" s="192"/>
      <c r="L219" s="192">
        <v>60000</v>
      </c>
      <c r="M219" s="192"/>
      <c r="N219" s="192">
        <v>60000</v>
      </c>
      <c r="O219" s="192"/>
      <c r="P219" s="192">
        <v>0</v>
      </c>
      <c r="Q219" s="192"/>
      <c r="R219" s="194">
        <v>60000</v>
      </c>
      <c r="S219" s="72">
        <v>100</v>
      </c>
    </row>
    <row r="220" spans="1:19" x14ac:dyDescent="0.25">
      <c r="A220" s="32"/>
      <c r="B220" s="70" t="s">
        <v>263</v>
      </c>
      <c r="C220" s="71" t="s">
        <v>99</v>
      </c>
      <c r="D220" s="71" t="s">
        <v>188</v>
      </c>
      <c r="E220" s="71" t="s">
        <v>417</v>
      </c>
      <c r="F220" s="71" t="s">
        <v>1105</v>
      </c>
      <c r="G220" s="71" t="s">
        <v>835</v>
      </c>
      <c r="H220" s="192">
        <v>60000</v>
      </c>
      <c r="I220" s="192"/>
      <c r="J220" s="192">
        <v>0</v>
      </c>
      <c r="K220" s="192"/>
      <c r="L220" s="192">
        <v>60000</v>
      </c>
      <c r="M220" s="192"/>
      <c r="N220" s="192">
        <v>60000</v>
      </c>
      <c r="O220" s="192"/>
      <c r="P220" s="192">
        <v>0</v>
      </c>
      <c r="Q220" s="192"/>
      <c r="R220" s="194">
        <v>60000</v>
      </c>
      <c r="S220" s="72">
        <v>100</v>
      </c>
    </row>
    <row r="221" spans="1:19" x14ac:dyDescent="0.25">
      <c r="A221" s="32"/>
      <c r="B221" s="70" t="s">
        <v>593</v>
      </c>
      <c r="C221" s="71" t="s">
        <v>99</v>
      </c>
      <c r="D221" s="71" t="s">
        <v>188</v>
      </c>
      <c r="E221" s="71" t="s">
        <v>417</v>
      </c>
      <c r="F221" s="71" t="s">
        <v>1105</v>
      </c>
      <c r="G221" s="71" t="s">
        <v>594</v>
      </c>
      <c r="H221" s="192">
        <v>60000</v>
      </c>
      <c r="I221" s="192"/>
      <c r="J221" s="192">
        <v>0</v>
      </c>
      <c r="K221" s="192"/>
      <c r="L221" s="192">
        <v>60000</v>
      </c>
      <c r="M221" s="192"/>
      <c r="N221" s="192">
        <v>60000</v>
      </c>
      <c r="O221" s="192"/>
      <c r="P221" s="192">
        <v>0</v>
      </c>
      <c r="Q221" s="192"/>
      <c r="R221" s="194">
        <v>60000</v>
      </c>
      <c r="S221" s="72">
        <v>100</v>
      </c>
    </row>
    <row r="222" spans="1:19" ht="63" x14ac:dyDescent="0.25">
      <c r="A222" s="32"/>
      <c r="B222" s="70" t="s">
        <v>1104</v>
      </c>
      <c r="C222" s="71" t="s">
        <v>99</v>
      </c>
      <c r="D222" s="71" t="s">
        <v>188</v>
      </c>
      <c r="E222" s="71" t="s">
        <v>417</v>
      </c>
      <c r="F222" s="71" t="s">
        <v>1106</v>
      </c>
      <c r="G222" s="71"/>
      <c r="H222" s="192">
        <v>606.05999999999995</v>
      </c>
      <c r="I222" s="192"/>
      <c r="J222" s="192">
        <v>606.05999999999995</v>
      </c>
      <c r="K222" s="192"/>
      <c r="L222" s="192">
        <v>0</v>
      </c>
      <c r="M222" s="192"/>
      <c r="N222" s="192">
        <v>606.05999999999995</v>
      </c>
      <c r="O222" s="192"/>
      <c r="P222" s="192">
        <v>606.05999999999995</v>
      </c>
      <c r="Q222" s="192"/>
      <c r="R222" s="194">
        <v>0</v>
      </c>
      <c r="S222" s="72">
        <v>100</v>
      </c>
    </row>
    <row r="223" spans="1:19" x14ac:dyDescent="0.25">
      <c r="A223" s="32"/>
      <c r="B223" s="70" t="s">
        <v>263</v>
      </c>
      <c r="C223" s="71" t="s">
        <v>99</v>
      </c>
      <c r="D223" s="71" t="s">
        <v>188</v>
      </c>
      <c r="E223" s="71" t="s">
        <v>417</v>
      </c>
      <c r="F223" s="71" t="s">
        <v>1106</v>
      </c>
      <c r="G223" s="71" t="s">
        <v>835</v>
      </c>
      <c r="H223" s="192">
        <v>606.05999999999995</v>
      </c>
      <c r="I223" s="192"/>
      <c r="J223" s="192">
        <v>606.05999999999995</v>
      </c>
      <c r="K223" s="192"/>
      <c r="L223" s="192">
        <v>0</v>
      </c>
      <c r="M223" s="192"/>
      <c r="N223" s="192">
        <v>606.05999999999995</v>
      </c>
      <c r="O223" s="192"/>
      <c r="P223" s="192">
        <v>606.05999999999995</v>
      </c>
      <c r="Q223" s="192"/>
      <c r="R223" s="194">
        <v>0</v>
      </c>
      <c r="S223" s="72">
        <v>100</v>
      </c>
    </row>
    <row r="224" spans="1:19" x14ac:dyDescent="0.25">
      <c r="A224" s="32"/>
      <c r="B224" s="70" t="s">
        <v>593</v>
      </c>
      <c r="C224" s="71" t="s">
        <v>99</v>
      </c>
      <c r="D224" s="71" t="s">
        <v>188</v>
      </c>
      <c r="E224" s="71" t="s">
        <v>417</v>
      </c>
      <c r="F224" s="71" t="s">
        <v>1106</v>
      </c>
      <c r="G224" s="71" t="s">
        <v>594</v>
      </c>
      <c r="H224" s="192">
        <v>606.05999999999995</v>
      </c>
      <c r="I224" s="192"/>
      <c r="J224" s="192">
        <v>606.05999999999995</v>
      </c>
      <c r="K224" s="192"/>
      <c r="L224" s="192">
        <v>0</v>
      </c>
      <c r="M224" s="192"/>
      <c r="N224" s="192">
        <v>606.05999999999995</v>
      </c>
      <c r="O224" s="192"/>
      <c r="P224" s="192">
        <v>606.05999999999995</v>
      </c>
      <c r="Q224" s="192"/>
      <c r="R224" s="194">
        <v>0</v>
      </c>
      <c r="S224" s="72">
        <v>100</v>
      </c>
    </row>
    <row r="225" spans="1:19" ht="63" x14ac:dyDescent="0.25">
      <c r="A225" s="32"/>
      <c r="B225" s="70" t="s">
        <v>1104</v>
      </c>
      <c r="C225" s="71" t="s">
        <v>99</v>
      </c>
      <c r="D225" s="71" t="s">
        <v>188</v>
      </c>
      <c r="E225" s="71" t="s">
        <v>417</v>
      </c>
      <c r="F225" s="71" t="s">
        <v>1107</v>
      </c>
      <c r="G225" s="71"/>
      <c r="H225" s="192">
        <v>72000</v>
      </c>
      <c r="I225" s="192"/>
      <c r="J225" s="192">
        <v>72000</v>
      </c>
      <c r="K225" s="192"/>
      <c r="L225" s="192">
        <v>0</v>
      </c>
      <c r="M225" s="192"/>
      <c r="N225" s="192">
        <v>12000</v>
      </c>
      <c r="O225" s="192"/>
      <c r="P225" s="192">
        <v>12000</v>
      </c>
      <c r="Q225" s="192"/>
      <c r="R225" s="194">
        <v>0</v>
      </c>
      <c r="S225" s="72">
        <v>16.666666666666664</v>
      </c>
    </row>
    <row r="226" spans="1:19" x14ac:dyDescent="0.25">
      <c r="A226" s="32"/>
      <c r="B226" s="70" t="s">
        <v>263</v>
      </c>
      <c r="C226" s="71" t="s">
        <v>99</v>
      </c>
      <c r="D226" s="71" t="s">
        <v>188</v>
      </c>
      <c r="E226" s="71" t="s">
        <v>417</v>
      </c>
      <c r="F226" s="71" t="s">
        <v>1107</v>
      </c>
      <c r="G226" s="71" t="s">
        <v>835</v>
      </c>
      <c r="H226" s="192">
        <v>72000</v>
      </c>
      <c r="I226" s="192"/>
      <c r="J226" s="192">
        <v>72000</v>
      </c>
      <c r="K226" s="192"/>
      <c r="L226" s="192">
        <v>0</v>
      </c>
      <c r="M226" s="192"/>
      <c r="N226" s="192">
        <v>12000</v>
      </c>
      <c r="O226" s="192"/>
      <c r="P226" s="192">
        <v>12000</v>
      </c>
      <c r="Q226" s="192"/>
      <c r="R226" s="194">
        <v>0</v>
      </c>
      <c r="S226" s="72">
        <v>16.666666666666664</v>
      </c>
    </row>
    <row r="227" spans="1:19" x14ac:dyDescent="0.25">
      <c r="A227" s="32"/>
      <c r="B227" s="70" t="s">
        <v>593</v>
      </c>
      <c r="C227" s="71" t="s">
        <v>99</v>
      </c>
      <c r="D227" s="71" t="s">
        <v>188</v>
      </c>
      <c r="E227" s="71" t="s">
        <v>417</v>
      </c>
      <c r="F227" s="71" t="s">
        <v>1107</v>
      </c>
      <c r="G227" s="71" t="s">
        <v>594</v>
      </c>
      <c r="H227" s="192">
        <v>72000</v>
      </c>
      <c r="I227" s="192"/>
      <c r="J227" s="192">
        <v>72000</v>
      </c>
      <c r="K227" s="192"/>
      <c r="L227" s="192">
        <v>0</v>
      </c>
      <c r="M227" s="192"/>
      <c r="N227" s="192">
        <v>12000</v>
      </c>
      <c r="O227" s="192"/>
      <c r="P227" s="192">
        <v>12000</v>
      </c>
      <c r="Q227" s="192"/>
      <c r="R227" s="194">
        <v>0</v>
      </c>
      <c r="S227" s="72">
        <v>16.666666666666664</v>
      </c>
    </row>
    <row r="228" spans="1:19" x14ac:dyDescent="0.25">
      <c r="A228" s="32"/>
      <c r="B228" s="70" t="s">
        <v>223</v>
      </c>
      <c r="C228" s="71" t="s">
        <v>99</v>
      </c>
      <c r="D228" s="71" t="s">
        <v>188</v>
      </c>
      <c r="E228" s="71" t="s">
        <v>224</v>
      </c>
      <c r="F228" s="71"/>
      <c r="G228" s="71"/>
      <c r="H228" s="192">
        <v>65118306.609999999</v>
      </c>
      <c r="I228" s="192"/>
      <c r="J228" s="192">
        <v>63600839.609999999</v>
      </c>
      <c r="K228" s="192"/>
      <c r="L228" s="192">
        <v>1517467</v>
      </c>
      <c r="M228" s="192"/>
      <c r="N228" s="192">
        <v>65088403.869999997</v>
      </c>
      <c r="O228" s="192"/>
      <c r="P228" s="192">
        <v>63570936.869999997</v>
      </c>
      <c r="Q228" s="192"/>
      <c r="R228" s="194">
        <v>1517467</v>
      </c>
      <c r="S228" s="72">
        <v>99.954079364841135</v>
      </c>
    </row>
    <row r="229" spans="1:19" ht="47.25" x14ac:dyDescent="0.25">
      <c r="A229" s="32"/>
      <c r="B229" s="70" t="s">
        <v>825</v>
      </c>
      <c r="C229" s="71" t="s">
        <v>99</v>
      </c>
      <c r="D229" s="71" t="s">
        <v>188</v>
      </c>
      <c r="E229" s="71" t="s">
        <v>224</v>
      </c>
      <c r="F229" s="71" t="s">
        <v>225</v>
      </c>
      <c r="G229" s="71"/>
      <c r="H229" s="192">
        <v>63600839.609999999</v>
      </c>
      <c r="I229" s="192"/>
      <c r="J229" s="192">
        <v>63600839.609999999</v>
      </c>
      <c r="K229" s="192"/>
      <c r="L229" s="192">
        <v>0</v>
      </c>
      <c r="M229" s="192"/>
      <c r="N229" s="192">
        <v>63570936.869999997</v>
      </c>
      <c r="O229" s="192"/>
      <c r="P229" s="192">
        <v>63570936.869999997</v>
      </c>
      <c r="Q229" s="192"/>
      <c r="R229" s="194">
        <v>0</v>
      </c>
      <c r="S229" s="72">
        <v>99.952983733888786</v>
      </c>
    </row>
    <row r="230" spans="1:19" ht="78.75" x14ac:dyDescent="0.25">
      <c r="A230" s="32"/>
      <c r="B230" s="70" t="s">
        <v>226</v>
      </c>
      <c r="C230" s="71" t="s">
        <v>99</v>
      </c>
      <c r="D230" s="71" t="s">
        <v>188</v>
      </c>
      <c r="E230" s="71" t="s">
        <v>224</v>
      </c>
      <c r="F230" s="71" t="s">
        <v>225</v>
      </c>
      <c r="G230" s="71" t="s">
        <v>134</v>
      </c>
      <c r="H230" s="192">
        <v>62026381.25</v>
      </c>
      <c r="I230" s="192"/>
      <c r="J230" s="192">
        <v>62026381.25</v>
      </c>
      <c r="K230" s="192"/>
      <c r="L230" s="192">
        <v>0</v>
      </c>
      <c r="M230" s="192"/>
      <c r="N230" s="192">
        <v>61996518.509999998</v>
      </c>
      <c r="O230" s="192"/>
      <c r="P230" s="192">
        <v>61996518.509999998</v>
      </c>
      <c r="Q230" s="192"/>
      <c r="R230" s="194">
        <v>0</v>
      </c>
      <c r="S230" s="72">
        <v>99.951854776309389</v>
      </c>
    </row>
    <row r="231" spans="1:19" ht="31.5" x14ac:dyDescent="0.25">
      <c r="A231" s="32"/>
      <c r="B231" s="70" t="s">
        <v>227</v>
      </c>
      <c r="C231" s="71" t="s">
        <v>99</v>
      </c>
      <c r="D231" s="71" t="s">
        <v>188</v>
      </c>
      <c r="E231" s="71" t="s">
        <v>224</v>
      </c>
      <c r="F231" s="71" t="s">
        <v>225</v>
      </c>
      <c r="G231" s="71" t="s">
        <v>23</v>
      </c>
      <c r="H231" s="192">
        <v>62026381.25</v>
      </c>
      <c r="I231" s="192"/>
      <c r="J231" s="192">
        <v>62026381.25</v>
      </c>
      <c r="K231" s="192"/>
      <c r="L231" s="192">
        <v>0</v>
      </c>
      <c r="M231" s="192"/>
      <c r="N231" s="192">
        <v>61996518.509999998</v>
      </c>
      <c r="O231" s="192"/>
      <c r="P231" s="192">
        <v>61996518.509999998</v>
      </c>
      <c r="Q231" s="192"/>
      <c r="R231" s="194">
        <v>0</v>
      </c>
      <c r="S231" s="72">
        <v>99.951854776309389</v>
      </c>
    </row>
    <row r="232" spans="1:19" ht="31.5" x14ac:dyDescent="0.25">
      <c r="A232" s="32"/>
      <c r="B232" s="70" t="s">
        <v>228</v>
      </c>
      <c r="C232" s="71" t="s">
        <v>99</v>
      </c>
      <c r="D232" s="71" t="s">
        <v>188</v>
      </c>
      <c r="E232" s="71" t="s">
        <v>224</v>
      </c>
      <c r="F232" s="71" t="s">
        <v>225</v>
      </c>
      <c r="G232" s="71" t="s">
        <v>768</v>
      </c>
      <c r="H232" s="192">
        <v>1572760.36</v>
      </c>
      <c r="I232" s="192"/>
      <c r="J232" s="192">
        <v>1572760.36</v>
      </c>
      <c r="K232" s="192"/>
      <c r="L232" s="192">
        <v>0</v>
      </c>
      <c r="M232" s="192"/>
      <c r="N232" s="192">
        <v>1572720.36</v>
      </c>
      <c r="O232" s="192"/>
      <c r="P232" s="192">
        <v>1572720.36</v>
      </c>
      <c r="Q232" s="192"/>
      <c r="R232" s="194">
        <v>0</v>
      </c>
      <c r="S232" s="72">
        <v>99.997456700905147</v>
      </c>
    </row>
    <row r="233" spans="1:19" ht="31.5" x14ac:dyDescent="0.25">
      <c r="A233" s="32"/>
      <c r="B233" s="70" t="s">
        <v>229</v>
      </c>
      <c r="C233" s="71" t="s">
        <v>99</v>
      </c>
      <c r="D233" s="71" t="s">
        <v>188</v>
      </c>
      <c r="E233" s="71" t="s">
        <v>224</v>
      </c>
      <c r="F233" s="71" t="s">
        <v>225</v>
      </c>
      <c r="G233" s="71" t="s">
        <v>230</v>
      </c>
      <c r="H233" s="192">
        <v>1572760.36</v>
      </c>
      <c r="I233" s="192"/>
      <c r="J233" s="192">
        <v>1572760.36</v>
      </c>
      <c r="K233" s="192"/>
      <c r="L233" s="192">
        <v>0</v>
      </c>
      <c r="M233" s="192"/>
      <c r="N233" s="192">
        <v>1572720.36</v>
      </c>
      <c r="O233" s="192"/>
      <c r="P233" s="192">
        <v>1572720.36</v>
      </c>
      <c r="Q233" s="192"/>
      <c r="R233" s="194">
        <v>0</v>
      </c>
      <c r="S233" s="72">
        <v>99.997456700905147</v>
      </c>
    </row>
    <row r="234" spans="1:19" x14ac:dyDescent="0.25">
      <c r="A234" s="33">
        <v>2</v>
      </c>
      <c r="B234" s="70" t="s">
        <v>231</v>
      </c>
      <c r="C234" s="71" t="s">
        <v>99</v>
      </c>
      <c r="D234" s="71" t="s">
        <v>188</v>
      </c>
      <c r="E234" s="71" t="s">
        <v>224</v>
      </c>
      <c r="F234" s="71" t="s">
        <v>225</v>
      </c>
      <c r="G234" s="71" t="s">
        <v>828</v>
      </c>
      <c r="H234" s="192">
        <v>1698</v>
      </c>
      <c r="I234" s="192"/>
      <c r="J234" s="192">
        <v>1698</v>
      </c>
      <c r="K234" s="192"/>
      <c r="L234" s="192">
        <v>0</v>
      </c>
      <c r="M234" s="192"/>
      <c r="N234" s="192">
        <v>1698</v>
      </c>
      <c r="O234" s="192"/>
      <c r="P234" s="192">
        <v>1698</v>
      </c>
      <c r="Q234" s="192"/>
      <c r="R234" s="194">
        <v>0</v>
      </c>
      <c r="S234" s="72">
        <v>100</v>
      </c>
    </row>
    <row r="235" spans="1:19" x14ac:dyDescent="0.25">
      <c r="A235" s="32"/>
      <c r="B235" s="70" t="s">
        <v>232</v>
      </c>
      <c r="C235" s="71" t="s">
        <v>99</v>
      </c>
      <c r="D235" s="71" t="s">
        <v>188</v>
      </c>
      <c r="E235" s="71" t="s">
        <v>224</v>
      </c>
      <c r="F235" s="71" t="s">
        <v>225</v>
      </c>
      <c r="G235" s="71" t="s">
        <v>233</v>
      </c>
      <c r="H235" s="192">
        <v>1698</v>
      </c>
      <c r="I235" s="192"/>
      <c r="J235" s="192">
        <v>1698</v>
      </c>
      <c r="K235" s="192"/>
      <c r="L235" s="192">
        <v>0</v>
      </c>
      <c r="M235" s="192"/>
      <c r="N235" s="192">
        <v>1698</v>
      </c>
      <c r="O235" s="192"/>
      <c r="P235" s="192">
        <v>1698</v>
      </c>
      <c r="Q235" s="192"/>
      <c r="R235" s="194">
        <v>0</v>
      </c>
      <c r="S235" s="72">
        <v>100</v>
      </c>
    </row>
    <row r="236" spans="1:19" ht="31.5" x14ac:dyDescent="0.25">
      <c r="A236" s="32"/>
      <c r="B236" s="70" t="s">
        <v>1110</v>
      </c>
      <c r="C236" s="71" t="s">
        <v>99</v>
      </c>
      <c r="D236" s="71" t="s">
        <v>188</v>
      </c>
      <c r="E236" s="71" t="s">
        <v>224</v>
      </c>
      <c r="F236" s="71" t="s">
        <v>1111</v>
      </c>
      <c r="G236" s="71"/>
      <c r="H236" s="192">
        <v>517467</v>
      </c>
      <c r="I236" s="192"/>
      <c r="J236" s="192">
        <v>0</v>
      </c>
      <c r="K236" s="192"/>
      <c r="L236" s="192">
        <v>517467</v>
      </c>
      <c r="M236" s="192"/>
      <c r="N236" s="192">
        <v>517467</v>
      </c>
      <c r="O236" s="192"/>
      <c r="P236" s="192">
        <v>0</v>
      </c>
      <c r="Q236" s="192"/>
      <c r="R236" s="194">
        <v>517467</v>
      </c>
      <c r="S236" s="72">
        <v>100</v>
      </c>
    </row>
    <row r="237" spans="1:19" ht="78.75" x14ac:dyDescent="0.25">
      <c r="A237" s="32"/>
      <c r="B237" s="70" t="s">
        <v>226</v>
      </c>
      <c r="C237" s="71" t="s">
        <v>99</v>
      </c>
      <c r="D237" s="71" t="s">
        <v>188</v>
      </c>
      <c r="E237" s="71" t="s">
        <v>224</v>
      </c>
      <c r="F237" s="71" t="s">
        <v>1111</v>
      </c>
      <c r="G237" s="71" t="s">
        <v>134</v>
      </c>
      <c r="H237" s="192">
        <v>517467</v>
      </c>
      <c r="I237" s="192"/>
      <c r="J237" s="192">
        <v>0</v>
      </c>
      <c r="K237" s="192"/>
      <c r="L237" s="192">
        <v>517467</v>
      </c>
      <c r="M237" s="192"/>
      <c r="N237" s="192">
        <v>517467</v>
      </c>
      <c r="O237" s="192"/>
      <c r="P237" s="192">
        <v>0</v>
      </c>
      <c r="Q237" s="192"/>
      <c r="R237" s="194">
        <v>517467</v>
      </c>
      <c r="S237" s="72">
        <v>100</v>
      </c>
    </row>
    <row r="238" spans="1:19" ht="31.5" x14ac:dyDescent="0.25">
      <c r="A238" s="32"/>
      <c r="B238" s="70" t="s">
        <v>227</v>
      </c>
      <c r="C238" s="71" t="s">
        <v>99</v>
      </c>
      <c r="D238" s="71" t="s">
        <v>188</v>
      </c>
      <c r="E238" s="71" t="s">
        <v>224</v>
      </c>
      <c r="F238" s="71" t="s">
        <v>1111</v>
      </c>
      <c r="G238" s="71" t="s">
        <v>23</v>
      </c>
      <c r="H238" s="192">
        <v>517467</v>
      </c>
      <c r="I238" s="192"/>
      <c r="J238" s="192">
        <v>0</v>
      </c>
      <c r="K238" s="192"/>
      <c r="L238" s="192">
        <v>517467</v>
      </c>
      <c r="M238" s="192"/>
      <c r="N238" s="192">
        <v>517467</v>
      </c>
      <c r="O238" s="192"/>
      <c r="P238" s="192">
        <v>0</v>
      </c>
      <c r="Q238" s="192"/>
      <c r="R238" s="194">
        <v>517467</v>
      </c>
      <c r="S238" s="72">
        <v>100</v>
      </c>
    </row>
    <row r="239" spans="1:19" ht="31.5" x14ac:dyDescent="0.25">
      <c r="A239" s="32"/>
      <c r="B239" s="70" t="s">
        <v>1044</v>
      </c>
      <c r="C239" s="71" t="s">
        <v>99</v>
      </c>
      <c r="D239" s="71" t="s">
        <v>188</v>
      </c>
      <c r="E239" s="71" t="s">
        <v>224</v>
      </c>
      <c r="F239" s="71" t="s">
        <v>1045</v>
      </c>
      <c r="G239" s="71"/>
      <c r="H239" s="192">
        <v>1000000</v>
      </c>
      <c r="I239" s="192"/>
      <c r="J239" s="192">
        <v>0</v>
      </c>
      <c r="K239" s="192"/>
      <c r="L239" s="192">
        <v>1000000</v>
      </c>
      <c r="M239" s="192"/>
      <c r="N239" s="192">
        <v>1000000</v>
      </c>
      <c r="O239" s="192"/>
      <c r="P239" s="192">
        <v>0</v>
      </c>
      <c r="Q239" s="192"/>
      <c r="R239" s="194">
        <v>1000000</v>
      </c>
      <c r="S239" s="72">
        <v>100</v>
      </c>
    </row>
    <row r="240" spans="1:19" ht="78.75" x14ac:dyDescent="0.25">
      <c r="A240" s="32"/>
      <c r="B240" s="70" t="s">
        <v>226</v>
      </c>
      <c r="C240" s="71" t="s">
        <v>99</v>
      </c>
      <c r="D240" s="71" t="s">
        <v>188</v>
      </c>
      <c r="E240" s="71" t="s">
        <v>224</v>
      </c>
      <c r="F240" s="71" t="s">
        <v>1045</v>
      </c>
      <c r="G240" s="71" t="s">
        <v>134</v>
      </c>
      <c r="H240" s="192">
        <v>1000000</v>
      </c>
      <c r="I240" s="192"/>
      <c r="J240" s="192">
        <v>0</v>
      </c>
      <c r="K240" s="192"/>
      <c r="L240" s="192">
        <v>1000000</v>
      </c>
      <c r="M240" s="192"/>
      <c r="N240" s="192">
        <v>1000000</v>
      </c>
      <c r="O240" s="192"/>
      <c r="P240" s="192">
        <v>0</v>
      </c>
      <c r="Q240" s="192"/>
      <c r="R240" s="194">
        <v>1000000</v>
      </c>
      <c r="S240" s="72">
        <v>100</v>
      </c>
    </row>
    <row r="241" spans="1:19" ht="31.5" x14ac:dyDescent="0.25">
      <c r="A241" s="32"/>
      <c r="B241" s="70" t="s">
        <v>227</v>
      </c>
      <c r="C241" s="71" t="s">
        <v>99</v>
      </c>
      <c r="D241" s="71" t="s">
        <v>188</v>
      </c>
      <c r="E241" s="71" t="s">
        <v>224</v>
      </c>
      <c r="F241" s="71" t="s">
        <v>1045</v>
      </c>
      <c r="G241" s="71" t="s">
        <v>23</v>
      </c>
      <c r="H241" s="192">
        <v>1000000</v>
      </c>
      <c r="I241" s="192"/>
      <c r="J241" s="192">
        <v>0</v>
      </c>
      <c r="K241" s="192"/>
      <c r="L241" s="192">
        <v>1000000</v>
      </c>
      <c r="M241" s="192"/>
      <c r="N241" s="192">
        <v>1000000</v>
      </c>
      <c r="O241" s="192"/>
      <c r="P241" s="192">
        <v>0</v>
      </c>
      <c r="Q241" s="192"/>
      <c r="R241" s="194">
        <v>1000000</v>
      </c>
      <c r="S241" s="72">
        <v>100</v>
      </c>
    </row>
    <row r="242" spans="1:19" ht="63" x14ac:dyDescent="0.25">
      <c r="A242" s="32"/>
      <c r="B242" s="70" t="s">
        <v>247</v>
      </c>
      <c r="C242" s="71" t="s">
        <v>99</v>
      </c>
      <c r="D242" s="71" t="s">
        <v>189</v>
      </c>
      <c r="E242" s="71"/>
      <c r="F242" s="71"/>
      <c r="G242" s="71"/>
      <c r="H242" s="192">
        <v>19502637.640000001</v>
      </c>
      <c r="I242" s="192"/>
      <c r="J242" s="192">
        <v>2516000</v>
      </c>
      <c r="K242" s="192"/>
      <c r="L242" s="192">
        <v>16986637.640000001</v>
      </c>
      <c r="M242" s="192"/>
      <c r="N242" s="192">
        <v>17881095.48</v>
      </c>
      <c r="O242" s="192"/>
      <c r="P242" s="192">
        <v>894457.84</v>
      </c>
      <c r="Q242" s="192"/>
      <c r="R242" s="194">
        <v>16986637.640000001</v>
      </c>
      <c r="S242" s="72">
        <v>91.685523825381395</v>
      </c>
    </row>
    <row r="243" spans="1:19" ht="47.25" x14ac:dyDescent="0.25">
      <c r="A243" s="32"/>
      <c r="B243" s="70" t="s">
        <v>248</v>
      </c>
      <c r="C243" s="71" t="s">
        <v>99</v>
      </c>
      <c r="D243" s="71" t="s">
        <v>189</v>
      </c>
      <c r="E243" s="71" t="s">
        <v>191</v>
      </c>
      <c r="F243" s="71"/>
      <c r="G243" s="71"/>
      <c r="H243" s="192">
        <v>19502637.640000001</v>
      </c>
      <c r="I243" s="192"/>
      <c r="J243" s="192">
        <v>2516000</v>
      </c>
      <c r="K243" s="192"/>
      <c r="L243" s="192">
        <v>16986637.640000001</v>
      </c>
      <c r="M243" s="192"/>
      <c r="N243" s="192">
        <v>17881095.48</v>
      </c>
      <c r="O243" s="192"/>
      <c r="P243" s="192">
        <v>894457.84</v>
      </c>
      <c r="Q243" s="192"/>
      <c r="R243" s="194">
        <v>16986637.640000001</v>
      </c>
      <c r="S243" s="72">
        <v>91.685523825381395</v>
      </c>
    </row>
    <row r="244" spans="1:19" ht="173.25" x14ac:dyDescent="0.25">
      <c r="A244" s="32"/>
      <c r="B244" s="70" t="s">
        <v>781</v>
      </c>
      <c r="C244" s="71" t="s">
        <v>99</v>
      </c>
      <c r="D244" s="71" t="s">
        <v>189</v>
      </c>
      <c r="E244" s="71" t="s">
        <v>191</v>
      </c>
      <c r="F244" s="71" t="s">
        <v>596</v>
      </c>
      <c r="G244" s="71"/>
      <c r="H244" s="192">
        <v>1621966.44</v>
      </c>
      <c r="I244" s="192"/>
      <c r="J244" s="192">
        <v>1621966.44</v>
      </c>
      <c r="K244" s="192"/>
      <c r="L244" s="192">
        <v>0</v>
      </c>
      <c r="M244" s="192"/>
      <c r="N244" s="192">
        <v>424.28</v>
      </c>
      <c r="O244" s="192"/>
      <c r="P244" s="192">
        <v>424.28</v>
      </c>
      <c r="Q244" s="192"/>
      <c r="R244" s="194">
        <v>0</v>
      </c>
      <c r="S244" s="72">
        <v>2.6158371069625833E-2</v>
      </c>
    </row>
    <row r="245" spans="1:19" ht="31.5" x14ac:dyDescent="0.25">
      <c r="A245" s="32"/>
      <c r="B245" s="70" t="s">
        <v>228</v>
      </c>
      <c r="C245" s="71" t="s">
        <v>99</v>
      </c>
      <c r="D245" s="71" t="s">
        <v>189</v>
      </c>
      <c r="E245" s="71" t="s">
        <v>191</v>
      </c>
      <c r="F245" s="71" t="s">
        <v>596</v>
      </c>
      <c r="G245" s="71" t="s">
        <v>768</v>
      </c>
      <c r="H245" s="192">
        <v>1621966.44</v>
      </c>
      <c r="I245" s="192"/>
      <c r="J245" s="192">
        <v>1621966.44</v>
      </c>
      <c r="K245" s="192"/>
      <c r="L245" s="192">
        <v>0</v>
      </c>
      <c r="M245" s="192"/>
      <c r="N245" s="192">
        <v>424.28</v>
      </c>
      <c r="O245" s="192"/>
      <c r="P245" s="192">
        <v>424.28</v>
      </c>
      <c r="Q245" s="192"/>
      <c r="R245" s="194">
        <v>0</v>
      </c>
      <c r="S245" s="72">
        <v>2.6158371069625833E-2</v>
      </c>
    </row>
    <row r="246" spans="1:19" ht="31.5" x14ac:dyDescent="0.25">
      <c r="A246" s="32"/>
      <c r="B246" s="70" t="s">
        <v>229</v>
      </c>
      <c r="C246" s="71" t="s">
        <v>99</v>
      </c>
      <c r="D246" s="71" t="s">
        <v>189</v>
      </c>
      <c r="E246" s="71" t="s">
        <v>191</v>
      </c>
      <c r="F246" s="71" t="s">
        <v>596</v>
      </c>
      <c r="G246" s="71" t="s">
        <v>230</v>
      </c>
      <c r="H246" s="192">
        <v>1621966.44</v>
      </c>
      <c r="I246" s="192"/>
      <c r="J246" s="192">
        <v>1621966.44</v>
      </c>
      <c r="K246" s="192"/>
      <c r="L246" s="192">
        <v>0</v>
      </c>
      <c r="M246" s="192"/>
      <c r="N246" s="192">
        <v>424.28</v>
      </c>
      <c r="O246" s="192"/>
      <c r="P246" s="192">
        <v>424.28</v>
      </c>
      <c r="Q246" s="192"/>
      <c r="R246" s="194">
        <v>0</v>
      </c>
      <c r="S246" s="72">
        <v>2.6158371069625833E-2</v>
      </c>
    </row>
    <row r="247" spans="1:19" ht="173.25" x14ac:dyDescent="0.25">
      <c r="A247" s="32"/>
      <c r="B247" s="70" t="s">
        <v>781</v>
      </c>
      <c r="C247" s="71" t="s">
        <v>99</v>
      </c>
      <c r="D247" s="71" t="s">
        <v>189</v>
      </c>
      <c r="E247" s="71" t="s">
        <v>191</v>
      </c>
      <c r="F247" s="71" t="s">
        <v>249</v>
      </c>
      <c r="G247" s="71"/>
      <c r="H247" s="192">
        <v>16986637.640000001</v>
      </c>
      <c r="I247" s="192"/>
      <c r="J247" s="192">
        <v>0</v>
      </c>
      <c r="K247" s="192"/>
      <c r="L247" s="192">
        <v>16986637.640000001</v>
      </c>
      <c r="M247" s="192"/>
      <c r="N247" s="192">
        <v>16986637.640000001</v>
      </c>
      <c r="O247" s="192"/>
      <c r="P247" s="192">
        <v>0</v>
      </c>
      <c r="Q247" s="192"/>
      <c r="R247" s="194">
        <v>16986637.640000001</v>
      </c>
      <c r="S247" s="72">
        <v>100</v>
      </c>
    </row>
    <row r="248" spans="1:19" ht="31.5" x14ac:dyDescent="0.25">
      <c r="A248" s="32"/>
      <c r="B248" s="70" t="s">
        <v>228</v>
      </c>
      <c r="C248" s="71" t="s">
        <v>99</v>
      </c>
      <c r="D248" s="71" t="s">
        <v>189</v>
      </c>
      <c r="E248" s="71" t="s">
        <v>191</v>
      </c>
      <c r="F248" s="71" t="s">
        <v>249</v>
      </c>
      <c r="G248" s="71" t="s">
        <v>768</v>
      </c>
      <c r="H248" s="192">
        <v>16986637.640000001</v>
      </c>
      <c r="I248" s="192"/>
      <c r="J248" s="192">
        <v>0</v>
      </c>
      <c r="K248" s="192"/>
      <c r="L248" s="192">
        <v>16986637.640000001</v>
      </c>
      <c r="M248" s="192"/>
      <c r="N248" s="192">
        <v>16986637.640000001</v>
      </c>
      <c r="O248" s="192"/>
      <c r="P248" s="192">
        <v>0</v>
      </c>
      <c r="Q248" s="192"/>
      <c r="R248" s="194">
        <v>16986637.640000001</v>
      </c>
      <c r="S248" s="72">
        <v>100</v>
      </c>
    </row>
    <row r="249" spans="1:19" ht="31.5" x14ac:dyDescent="0.25">
      <c r="A249" s="32"/>
      <c r="B249" s="70" t="s">
        <v>229</v>
      </c>
      <c r="C249" s="71" t="s">
        <v>99</v>
      </c>
      <c r="D249" s="71" t="s">
        <v>189</v>
      </c>
      <c r="E249" s="71" t="s">
        <v>191</v>
      </c>
      <c r="F249" s="71" t="s">
        <v>249</v>
      </c>
      <c r="G249" s="71" t="s">
        <v>230</v>
      </c>
      <c r="H249" s="192">
        <v>16986637.640000001</v>
      </c>
      <c r="I249" s="192"/>
      <c r="J249" s="192">
        <v>0</v>
      </c>
      <c r="K249" s="192"/>
      <c r="L249" s="192">
        <v>16986637.640000001</v>
      </c>
      <c r="M249" s="192"/>
      <c r="N249" s="192">
        <v>16986637.640000001</v>
      </c>
      <c r="O249" s="192"/>
      <c r="P249" s="192">
        <v>0</v>
      </c>
      <c r="Q249" s="192"/>
      <c r="R249" s="194">
        <v>16986637.640000001</v>
      </c>
      <c r="S249" s="72">
        <v>100</v>
      </c>
    </row>
    <row r="250" spans="1:19" ht="173.25" x14ac:dyDescent="0.25">
      <c r="A250" s="32"/>
      <c r="B250" s="70" t="s">
        <v>781</v>
      </c>
      <c r="C250" s="71" t="s">
        <v>99</v>
      </c>
      <c r="D250" s="71" t="s">
        <v>189</v>
      </c>
      <c r="E250" s="71" t="s">
        <v>191</v>
      </c>
      <c r="F250" s="71" t="s">
        <v>251</v>
      </c>
      <c r="G250" s="71"/>
      <c r="H250" s="192">
        <v>894033.56</v>
      </c>
      <c r="I250" s="192"/>
      <c r="J250" s="192">
        <v>894033.56</v>
      </c>
      <c r="K250" s="192"/>
      <c r="L250" s="192">
        <v>0</v>
      </c>
      <c r="M250" s="192"/>
      <c r="N250" s="192">
        <v>894033.56</v>
      </c>
      <c r="O250" s="192"/>
      <c r="P250" s="192">
        <v>894033.56</v>
      </c>
      <c r="Q250" s="192"/>
      <c r="R250" s="194">
        <v>0</v>
      </c>
      <c r="S250" s="72">
        <v>100</v>
      </c>
    </row>
    <row r="251" spans="1:19" ht="31.5" x14ac:dyDescent="0.25">
      <c r="A251" s="32"/>
      <c r="B251" s="70" t="s">
        <v>228</v>
      </c>
      <c r="C251" s="71" t="s">
        <v>99</v>
      </c>
      <c r="D251" s="71" t="s">
        <v>189</v>
      </c>
      <c r="E251" s="71" t="s">
        <v>191</v>
      </c>
      <c r="F251" s="71" t="s">
        <v>251</v>
      </c>
      <c r="G251" s="71" t="s">
        <v>768</v>
      </c>
      <c r="H251" s="192">
        <v>894033.56</v>
      </c>
      <c r="I251" s="192"/>
      <c r="J251" s="192">
        <v>894033.56</v>
      </c>
      <c r="K251" s="192"/>
      <c r="L251" s="192">
        <v>0</v>
      </c>
      <c r="M251" s="192"/>
      <c r="N251" s="192">
        <v>894033.56</v>
      </c>
      <c r="O251" s="192"/>
      <c r="P251" s="192">
        <v>894033.56</v>
      </c>
      <c r="Q251" s="192"/>
      <c r="R251" s="194">
        <v>0</v>
      </c>
      <c r="S251" s="72">
        <v>100</v>
      </c>
    </row>
    <row r="252" spans="1:19" ht="31.5" x14ac:dyDescent="0.25">
      <c r="A252" s="32"/>
      <c r="B252" s="70" t="s">
        <v>229</v>
      </c>
      <c r="C252" s="71" t="s">
        <v>99</v>
      </c>
      <c r="D252" s="71" t="s">
        <v>189</v>
      </c>
      <c r="E252" s="71" t="s">
        <v>191</v>
      </c>
      <c r="F252" s="71" t="s">
        <v>251</v>
      </c>
      <c r="G252" s="71" t="s">
        <v>230</v>
      </c>
      <c r="H252" s="192">
        <v>894033.56</v>
      </c>
      <c r="I252" s="192"/>
      <c r="J252" s="192">
        <v>894033.56</v>
      </c>
      <c r="K252" s="192"/>
      <c r="L252" s="192">
        <v>0</v>
      </c>
      <c r="M252" s="192"/>
      <c r="N252" s="192">
        <v>894033.56</v>
      </c>
      <c r="O252" s="192"/>
      <c r="P252" s="192">
        <v>894033.56</v>
      </c>
      <c r="Q252" s="192"/>
      <c r="R252" s="194">
        <v>0</v>
      </c>
      <c r="S252" s="72">
        <v>100</v>
      </c>
    </row>
    <row r="253" spans="1:19" ht="47.25" x14ac:dyDescent="0.25">
      <c r="A253" s="32"/>
      <c r="B253" s="70" t="s">
        <v>924</v>
      </c>
      <c r="C253" s="71" t="s">
        <v>111</v>
      </c>
      <c r="D253" s="71"/>
      <c r="E253" s="71"/>
      <c r="F253" s="71"/>
      <c r="G253" s="71"/>
      <c r="H253" s="192">
        <v>937084228.01999998</v>
      </c>
      <c r="I253" s="192"/>
      <c r="J253" s="192">
        <v>313385104.10000002</v>
      </c>
      <c r="K253" s="192"/>
      <c r="L253" s="192">
        <v>615020453.65999997</v>
      </c>
      <c r="M253" s="192"/>
      <c r="N253" s="192">
        <v>928379862.03999996</v>
      </c>
      <c r="O253" s="192"/>
      <c r="P253" s="192">
        <v>304811779.66000003</v>
      </c>
      <c r="Q253" s="192"/>
      <c r="R253" s="194">
        <v>614889412.12</v>
      </c>
      <c r="S253" s="72">
        <v>99.071122347412484</v>
      </c>
    </row>
    <row r="254" spans="1:19" ht="31.5" x14ac:dyDescent="0.25">
      <c r="A254" s="32"/>
      <c r="B254" s="70" t="s">
        <v>876</v>
      </c>
      <c r="C254" s="71" t="s">
        <v>111</v>
      </c>
      <c r="D254" s="71" t="s">
        <v>260</v>
      </c>
      <c r="E254" s="71"/>
      <c r="F254" s="71"/>
      <c r="G254" s="71"/>
      <c r="H254" s="192">
        <v>805196263.17999995</v>
      </c>
      <c r="I254" s="192"/>
      <c r="J254" s="192">
        <v>228122888.65000001</v>
      </c>
      <c r="K254" s="192"/>
      <c r="L254" s="192">
        <v>568710003.63</v>
      </c>
      <c r="M254" s="192"/>
      <c r="N254" s="192">
        <v>796511989.62</v>
      </c>
      <c r="O254" s="192"/>
      <c r="P254" s="192">
        <v>219569656.63</v>
      </c>
      <c r="Q254" s="192"/>
      <c r="R254" s="194">
        <v>568578962.09000003</v>
      </c>
      <c r="S254" s="72">
        <v>98.921471204336854</v>
      </c>
    </row>
    <row r="255" spans="1:19" ht="47.25" x14ac:dyDescent="0.25">
      <c r="A255" s="32"/>
      <c r="B255" s="70" t="s">
        <v>877</v>
      </c>
      <c r="C255" s="71" t="s">
        <v>111</v>
      </c>
      <c r="D255" s="71" t="s">
        <v>260</v>
      </c>
      <c r="E255" s="71" t="s">
        <v>332</v>
      </c>
      <c r="F255" s="71"/>
      <c r="G255" s="71"/>
      <c r="H255" s="192">
        <v>137950049.80000001</v>
      </c>
      <c r="I255" s="192"/>
      <c r="J255" s="192">
        <v>65173969.119999997</v>
      </c>
      <c r="K255" s="192"/>
      <c r="L255" s="192">
        <v>71893893.719999999</v>
      </c>
      <c r="M255" s="192"/>
      <c r="N255" s="192">
        <v>135748464.81999999</v>
      </c>
      <c r="O255" s="192"/>
      <c r="P255" s="192">
        <v>62978578.030000001</v>
      </c>
      <c r="Q255" s="192"/>
      <c r="R255" s="194">
        <v>71887699.829999998</v>
      </c>
      <c r="S255" s="72">
        <v>98.404070905960623</v>
      </c>
    </row>
    <row r="256" spans="1:19" ht="31.5" x14ac:dyDescent="0.25">
      <c r="A256" s="32"/>
      <c r="B256" s="70" t="s">
        <v>333</v>
      </c>
      <c r="C256" s="71" t="s">
        <v>111</v>
      </c>
      <c r="D256" s="71" t="s">
        <v>260</v>
      </c>
      <c r="E256" s="71" t="s">
        <v>332</v>
      </c>
      <c r="F256" s="71" t="s">
        <v>236</v>
      </c>
      <c r="G256" s="71"/>
      <c r="H256" s="192">
        <v>66042592.609999999</v>
      </c>
      <c r="I256" s="192"/>
      <c r="J256" s="192">
        <v>65160405.649999999</v>
      </c>
      <c r="K256" s="192"/>
      <c r="L256" s="192">
        <v>0</v>
      </c>
      <c r="M256" s="192"/>
      <c r="N256" s="192">
        <v>63847239.450000003</v>
      </c>
      <c r="O256" s="192"/>
      <c r="P256" s="192">
        <v>62965052.490000002</v>
      </c>
      <c r="Q256" s="192"/>
      <c r="R256" s="194">
        <v>0</v>
      </c>
      <c r="S256" s="72">
        <v>96.675852547212713</v>
      </c>
    </row>
    <row r="257" spans="1:19" ht="31.5" x14ac:dyDescent="0.25">
      <c r="A257" s="32"/>
      <c r="B257" s="70" t="s">
        <v>279</v>
      </c>
      <c r="C257" s="71" t="s">
        <v>111</v>
      </c>
      <c r="D257" s="71" t="s">
        <v>260</v>
      </c>
      <c r="E257" s="71" t="s">
        <v>332</v>
      </c>
      <c r="F257" s="71" t="s">
        <v>236</v>
      </c>
      <c r="G257" s="71" t="s">
        <v>829</v>
      </c>
      <c r="H257" s="192">
        <v>66042592.609999999</v>
      </c>
      <c r="I257" s="192"/>
      <c r="J257" s="192">
        <v>65160405.649999999</v>
      </c>
      <c r="K257" s="192"/>
      <c r="L257" s="192">
        <v>0</v>
      </c>
      <c r="M257" s="192"/>
      <c r="N257" s="192">
        <v>63847239.450000003</v>
      </c>
      <c r="O257" s="192"/>
      <c r="P257" s="192">
        <v>62965052.490000002</v>
      </c>
      <c r="Q257" s="192"/>
      <c r="R257" s="194">
        <v>0</v>
      </c>
      <c r="S257" s="72">
        <v>96.675852547212713</v>
      </c>
    </row>
    <row r="258" spans="1:19" x14ac:dyDescent="0.25">
      <c r="A258" s="32"/>
      <c r="B258" s="70" t="s">
        <v>282</v>
      </c>
      <c r="C258" s="71" t="s">
        <v>111</v>
      </c>
      <c r="D258" s="71" t="s">
        <v>260</v>
      </c>
      <c r="E258" s="71" t="s">
        <v>332</v>
      </c>
      <c r="F258" s="71" t="s">
        <v>236</v>
      </c>
      <c r="G258" s="71" t="s">
        <v>283</v>
      </c>
      <c r="H258" s="192">
        <v>66042592.609999999</v>
      </c>
      <c r="I258" s="192"/>
      <c r="J258" s="192">
        <v>65160405.649999999</v>
      </c>
      <c r="K258" s="192"/>
      <c r="L258" s="192">
        <v>0</v>
      </c>
      <c r="M258" s="192"/>
      <c r="N258" s="192">
        <v>63847239.450000003</v>
      </c>
      <c r="O258" s="192"/>
      <c r="P258" s="192">
        <v>62965052.490000002</v>
      </c>
      <c r="Q258" s="192"/>
      <c r="R258" s="194">
        <v>0</v>
      </c>
      <c r="S258" s="72">
        <v>96.675852547212713</v>
      </c>
    </row>
    <row r="259" spans="1:19" ht="63" x14ac:dyDescent="0.25">
      <c r="A259" s="32"/>
      <c r="B259" s="70" t="s">
        <v>334</v>
      </c>
      <c r="C259" s="71" t="s">
        <v>111</v>
      </c>
      <c r="D259" s="71" t="s">
        <v>260</v>
      </c>
      <c r="E259" s="71" t="s">
        <v>332</v>
      </c>
      <c r="F259" s="71" t="s">
        <v>335</v>
      </c>
      <c r="G259" s="71"/>
      <c r="H259" s="192">
        <v>70146683</v>
      </c>
      <c r="I259" s="192"/>
      <c r="J259" s="192">
        <v>0</v>
      </c>
      <c r="K259" s="192"/>
      <c r="L259" s="192">
        <v>70146683</v>
      </c>
      <c r="M259" s="192"/>
      <c r="N259" s="192">
        <v>70144244.099999994</v>
      </c>
      <c r="O259" s="192"/>
      <c r="P259" s="192">
        <v>0</v>
      </c>
      <c r="Q259" s="192"/>
      <c r="R259" s="194">
        <v>70144244.099999994</v>
      </c>
      <c r="S259" s="72">
        <v>99.996523142797784</v>
      </c>
    </row>
    <row r="260" spans="1:19" ht="31.5" x14ac:dyDescent="0.25">
      <c r="A260" s="32"/>
      <c r="B260" s="70" t="s">
        <v>279</v>
      </c>
      <c r="C260" s="71" t="s">
        <v>111</v>
      </c>
      <c r="D260" s="71" t="s">
        <v>260</v>
      </c>
      <c r="E260" s="71" t="s">
        <v>332</v>
      </c>
      <c r="F260" s="71" t="s">
        <v>335</v>
      </c>
      <c r="G260" s="71" t="s">
        <v>829</v>
      </c>
      <c r="H260" s="192">
        <v>70146683</v>
      </c>
      <c r="I260" s="192"/>
      <c r="J260" s="192">
        <v>0</v>
      </c>
      <c r="K260" s="192"/>
      <c r="L260" s="192">
        <v>70146683</v>
      </c>
      <c r="M260" s="192"/>
      <c r="N260" s="192">
        <v>70144244.099999994</v>
      </c>
      <c r="O260" s="192"/>
      <c r="P260" s="192">
        <v>0</v>
      </c>
      <c r="Q260" s="192"/>
      <c r="R260" s="194">
        <v>70144244.099999994</v>
      </c>
      <c r="S260" s="72">
        <v>99.996523142797784</v>
      </c>
    </row>
    <row r="261" spans="1:19" x14ac:dyDescent="0.25">
      <c r="A261" s="32"/>
      <c r="B261" s="70" t="s">
        <v>282</v>
      </c>
      <c r="C261" s="71" t="s">
        <v>111</v>
      </c>
      <c r="D261" s="71" t="s">
        <v>260</v>
      </c>
      <c r="E261" s="71" t="s">
        <v>332</v>
      </c>
      <c r="F261" s="71" t="s">
        <v>335</v>
      </c>
      <c r="G261" s="71" t="s">
        <v>283</v>
      </c>
      <c r="H261" s="192">
        <v>70146683</v>
      </c>
      <c r="I261" s="192"/>
      <c r="J261" s="192">
        <v>0</v>
      </c>
      <c r="K261" s="192"/>
      <c r="L261" s="192">
        <v>70146683</v>
      </c>
      <c r="M261" s="192"/>
      <c r="N261" s="192">
        <v>70144244.099999994</v>
      </c>
      <c r="O261" s="192"/>
      <c r="P261" s="192">
        <v>0</v>
      </c>
      <c r="Q261" s="192"/>
      <c r="R261" s="194">
        <v>70144244.099999994</v>
      </c>
      <c r="S261" s="72">
        <v>99.996523142797784</v>
      </c>
    </row>
    <row r="262" spans="1:19" ht="63" x14ac:dyDescent="0.25">
      <c r="A262" s="32"/>
      <c r="B262" s="70" t="s">
        <v>356</v>
      </c>
      <c r="C262" s="71" t="s">
        <v>111</v>
      </c>
      <c r="D262" s="71" t="s">
        <v>260</v>
      </c>
      <c r="E262" s="71" t="s">
        <v>332</v>
      </c>
      <c r="F262" s="71" t="s">
        <v>357</v>
      </c>
      <c r="G262" s="71"/>
      <c r="H262" s="192">
        <v>404426</v>
      </c>
      <c r="I262" s="192"/>
      <c r="J262" s="192">
        <v>0</v>
      </c>
      <c r="K262" s="192"/>
      <c r="L262" s="192">
        <v>404426</v>
      </c>
      <c r="M262" s="192"/>
      <c r="N262" s="192">
        <v>404426</v>
      </c>
      <c r="O262" s="192"/>
      <c r="P262" s="192">
        <v>0</v>
      </c>
      <c r="Q262" s="192"/>
      <c r="R262" s="194">
        <v>404426</v>
      </c>
      <c r="S262" s="72">
        <v>100</v>
      </c>
    </row>
    <row r="263" spans="1:19" x14ac:dyDescent="0.25">
      <c r="A263" s="32"/>
      <c r="B263" s="70" t="s">
        <v>263</v>
      </c>
      <c r="C263" s="71" t="s">
        <v>111</v>
      </c>
      <c r="D263" s="71" t="s">
        <v>260</v>
      </c>
      <c r="E263" s="71" t="s">
        <v>332</v>
      </c>
      <c r="F263" s="71" t="s">
        <v>357</v>
      </c>
      <c r="G263" s="71" t="s">
        <v>835</v>
      </c>
      <c r="H263" s="192">
        <v>404426</v>
      </c>
      <c r="I263" s="192"/>
      <c r="J263" s="192">
        <v>0</v>
      </c>
      <c r="K263" s="192"/>
      <c r="L263" s="192">
        <v>404426</v>
      </c>
      <c r="M263" s="192"/>
      <c r="N263" s="192">
        <v>404426</v>
      </c>
      <c r="O263" s="192"/>
      <c r="P263" s="192">
        <v>0</v>
      </c>
      <c r="Q263" s="192"/>
      <c r="R263" s="194">
        <v>404426</v>
      </c>
      <c r="S263" s="72">
        <v>100</v>
      </c>
    </row>
    <row r="264" spans="1:19" ht="31.5" x14ac:dyDescent="0.25">
      <c r="A264" s="32"/>
      <c r="B264" s="70" t="s">
        <v>264</v>
      </c>
      <c r="C264" s="71" t="s">
        <v>111</v>
      </c>
      <c r="D264" s="71" t="s">
        <v>260</v>
      </c>
      <c r="E264" s="71" t="s">
        <v>332</v>
      </c>
      <c r="F264" s="71" t="s">
        <v>357</v>
      </c>
      <c r="G264" s="71" t="s">
        <v>265</v>
      </c>
      <c r="H264" s="192">
        <v>404426</v>
      </c>
      <c r="I264" s="192"/>
      <c r="J264" s="192">
        <v>0</v>
      </c>
      <c r="K264" s="192"/>
      <c r="L264" s="192">
        <v>404426</v>
      </c>
      <c r="M264" s="192"/>
      <c r="N264" s="192">
        <v>404426</v>
      </c>
      <c r="O264" s="192"/>
      <c r="P264" s="192">
        <v>0</v>
      </c>
      <c r="Q264" s="192"/>
      <c r="R264" s="194">
        <v>404426</v>
      </c>
      <c r="S264" s="72">
        <v>100</v>
      </c>
    </row>
    <row r="265" spans="1:19" ht="47.25" x14ac:dyDescent="0.25">
      <c r="A265" s="32"/>
      <c r="B265" s="70" t="s">
        <v>945</v>
      </c>
      <c r="C265" s="71" t="s">
        <v>111</v>
      </c>
      <c r="D265" s="71" t="s">
        <v>260</v>
      </c>
      <c r="E265" s="71" t="s">
        <v>332</v>
      </c>
      <c r="F265" s="71" t="s">
        <v>888</v>
      </c>
      <c r="G265" s="71"/>
      <c r="H265" s="192">
        <v>1342784.72</v>
      </c>
      <c r="I265" s="192"/>
      <c r="J265" s="192">
        <v>0</v>
      </c>
      <c r="K265" s="192"/>
      <c r="L265" s="192">
        <v>1342784.72</v>
      </c>
      <c r="M265" s="192"/>
      <c r="N265" s="192">
        <v>1339029.73</v>
      </c>
      <c r="O265" s="192"/>
      <c r="P265" s="192">
        <v>0</v>
      </c>
      <c r="Q265" s="192"/>
      <c r="R265" s="194">
        <v>1339029.73</v>
      </c>
      <c r="S265" s="72">
        <v>99.720358003478026</v>
      </c>
    </row>
    <row r="266" spans="1:19" ht="31.5" x14ac:dyDescent="0.25">
      <c r="A266" s="32"/>
      <c r="B266" s="70" t="s">
        <v>279</v>
      </c>
      <c r="C266" s="71" t="s">
        <v>111</v>
      </c>
      <c r="D266" s="71" t="s">
        <v>260</v>
      </c>
      <c r="E266" s="71" t="s">
        <v>332</v>
      </c>
      <c r="F266" s="71" t="s">
        <v>888</v>
      </c>
      <c r="G266" s="71" t="s">
        <v>829</v>
      </c>
      <c r="H266" s="192">
        <v>1342784.72</v>
      </c>
      <c r="I266" s="192"/>
      <c r="J266" s="192">
        <v>0</v>
      </c>
      <c r="K266" s="192"/>
      <c r="L266" s="192">
        <v>1342784.72</v>
      </c>
      <c r="M266" s="192"/>
      <c r="N266" s="192">
        <v>1339029.73</v>
      </c>
      <c r="O266" s="192"/>
      <c r="P266" s="192">
        <v>0</v>
      </c>
      <c r="Q266" s="192"/>
      <c r="R266" s="194">
        <v>1339029.73</v>
      </c>
      <c r="S266" s="72">
        <v>99.720358003478026</v>
      </c>
    </row>
    <row r="267" spans="1:19" x14ac:dyDescent="0.25">
      <c r="A267" s="32"/>
      <c r="B267" s="70" t="s">
        <v>282</v>
      </c>
      <c r="C267" s="71" t="s">
        <v>111</v>
      </c>
      <c r="D267" s="71" t="s">
        <v>260</v>
      </c>
      <c r="E267" s="71" t="s">
        <v>332</v>
      </c>
      <c r="F267" s="71" t="s">
        <v>888</v>
      </c>
      <c r="G267" s="71" t="s">
        <v>283</v>
      </c>
      <c r="H267" s="192">
        <v>1342784.72</v>
      </c>
      <c r="I267" s="192"/>
      <c r="J267" s="192">
        <v>0</v>
      </c>
      <c r="K267" s="192"/>
      <c r="L267" s="192">
        <v>1342784.72</v>
      </c>
      <c r="M267" s="192"/>
      <c r="N267" s="192">
        <v>1339029.73</v>
      </c>
      <c r="O267" s="192"/>
      <c r="P267" s="192">
        <v>0</v>
      </c>
      <c r="Q267" s="192"/>
      <c r="R267" s="194">
        <v>1339029.73</v>
      </c>
      <c r="S267" s="72">
        <v>99.720358003478026</v>
      </c>
    </row>
    <row r="268" spans="1:19" ht="47.25" x14ac:dyDescent="0.25">
      <c r="A268" s="32"/>
      <c r="B268" s="70" t="s">
        <v>945</v>
      </c>
      <c r="C268" s="71" t="s">
        <v>111</v>
      </c>
      <c r="D268" s="71" t="s">
        <v>260</v>
      </c>
      <c r="E268" s="71" t="s">
        <v>332</v>
      </c>
      <c r="F268" s="71" t="s">
        <v>817</v>
      </c>
      <c r="G268" s="71"/>
      <c r="H268" s="192">
        <v>13563.47</v>
      </c>
      <c r="I268" s="192"/>
      <c r="J268" s="192">
        <v>13563.47</v>
      </c>
      <c r="K268" s="192"/>
      <c r="L268" s="192">
        <v>0</v>
      </c>
      <c r="M268" s="192"/>
      <c r="N268" s="192">
        <v>13525.54</v>
      </c>
      <c r="O268" s="192"/>
      <c r="P268" s="192">
        <v>13525.54</v>
      </c>
      <c r="Q268" s="192"/>
      <c r="R268" s="194">
        <v>0</v>
      </c>
      <c r="S268" s="72">
        <v>99.720351797880653</v>
      </c>
    </row>
    <row r="269" spans="1:19" ht="31.5" x14ac:dyDescent="0.25">
      <c r="A269" s="32"/>
      <c r="B269" s="70" t="s">
        <v>279</v>
      </c>
      <c r="C269" s="71" t="s">
        <v>111</v>
      </c>
      <c r="D269" s="71" t="s">
        <v>260</v>
      </c>
      <c r="E269" s="71" t="s">
        <v>332</v>
      </c>
      <c r="F269" s="71" t="s">
        <v>817</v>
      </c>
      <c r="G269" s="71" t="s">
        <v>829</v>
      </c>
      <c r="H269" s="192">
        <v>13563.47</v>
      </c>
      <c r="I269" s="192"/>
      <c r="J269" s="192">
        <v>13563.47</v>
      </c>
      <c r="K269" s="192"/>
      <c r="L269" s="192">
        <v>0</v>
      </c>
      <c r="M269" s="192"/>
      <c r="N269" s="192">
        <v>13525.54</v>
      </c>
      <c r="O269" s="192"/>
      <c r="P269" s="192">
        <v>13525.54</v>
      </c>
      <c r="Q269" s="192"/>
      <c r="R269" s="194">
        <v>0</v>
      </c>
      <c r="S269" s="72">
        <v>99.720351797880653</v>
      </c>
    </row>
    <row r="270" spans="1:19" x14ac:dyDescent="0.25">
      <c r="A270" s="32"/>
      <c r="B270" s="70" t="s">
        <v>282</v>
      </c>
      <c r="C270" s="71" t="s">
        <v>111</v>
      </c>
      <c r="D270" s="71" t="s">
        <v>260</v>
      </c>
      <c r="E270" s="71" t="s">
        <v>332</v>
      </c>
      <c r="F270" s="71" t="s">
        <v>817</v>
      </c>
      <c r="G270" s="71" t="s">
        <v>283</v>
      </c>
      <c r="H270" s="192">
        <v>13563.47</v>
      </c>
      <c r="I270" s="192"/>
      <c r="J270" s="192">
        <v>13563.47</v>
      </c>
      <c r="K270" s="192"/>
      <c r="L270" s="192">
        <v>0</v>
      </c>
      <c r="M270" s="192"/>
      <c r="N270" s="192">
        <v>13525.54</v>
      </c>
      <c r="O270" s="192"/>
      <c r="P270" s="192">
        <v>13525.54</v>
      </c>
      <c r="Q270" s="192"/>
      <c r="R270" s="194">
        <v>0</v>
      </c>
      <c r="S270" s="72">
        <v>99.720351797880653</v>
      </c>
    </row>
    <row r="271" spans="1:19" ht="31.5" x14ac:dyDescent="0.25">
      <c r="A271" s="32"/>
      <c r="B271" s="70" t="s">
        <v>336</v>
      </c>
      <c r="C271" s="71" t="s">
        <v>111</v>
      </c>
      <c r="D271" s="71" t="s">
        <v>260</v>
      </c>
      <c r="E271" s="71" t="s">
        <v>337</v>
      </c>
      <c r="F271" s="71"/>
      <c r="G271" s="71"/>
      <c r="H271" s="192">
        <v>6025843.6500000004</v>
      </c>
      <c r="I271" s="192"/>
      <c r="J271" s="192">
        <v>2600843.65</v>
      </c>
      <c r="K271" s="192"/>
      <c r="L271" s="192">
        <v>3425000</v>
      </c>
      <c r="M271" s="192"/>
      <c r="N271" s="192">
        <v>6025843.6500000004</v>
      </c>
      <c r="O271" s="192"/>
      <c r="P271" s="192">
        <v>2600843.65</v>
      </c>
      <c r="Q271" s="192"/>
      <c r="R271" s="194">
        <v>3425000</v>
      </c>
      <c r="S271" s="72">
        <v>100</v>
      </c>
    </row>
    <row r="272" spans="1:19" ht="31.5" x14ac:dyDescent="0.25">
      <c r="A272" s="32"/>
      <c r="B272" s="70" t="s">
        <v>878</v>
      </c>
      <c r="C272" s="71" t="s">
        <v>111</v>
      </c>
      <c r="D272" s="71" t="s">
        <v>260</v>
      </c>
      <c r="E272" s="71" t="s">
        <v>337</v>
      </c>
      <c r="F272" s="71" t="s">
        <v>234</v>
      </c>
      <c r="G272" s="71"/>
      <c r="H272" s="192">
        <v>2566247.67</v>
      </c>
      <c r="I272" s="192"/>
      <c r="J272" s="192">
        <v>2566247.67</v>
      </c>
      <c r="K272" s="192"/>
      <c r="L272" s="192">
        <v>0</v>
      </c>
      <c r="M272" s="192"/>
      <c r="N272" s="192">
        <v>2566247.67</v>
      </c>
      <c r="O272" s="192"/>
      <c r="P272" s="192">
        <v>2566247.67</v>
      </c>
      <c r="Q272" s="192"/>
      <c r="R272" s="194">
        <v>0</v>
      </c>
      <c r="S272" s="72">
        <v>100</v>
      </c>
    </row>
    <row r="273" spans="1:19" ht="31.5" x14ac:dyDescent="0.25">
      <c r="A273" s="32"/>
      <c r="B273" s="70" t="s">
        <v>279</v>
      </c>
      <c r="C273" s="71" t="s">
        <v>111</v>
      </c>
      <c r="D273" s="71" t="s">
        <v>260</v>
      </c>
      <c r="E273" s="71" t="s">
        <v>337</v>
      </c>
      <c r="F273" s="71" t="s">
        <v>234</v>
      </c>
      <c r="G273" s="71" t="s">
        <v>829</v>
      </c>
      <c r="H273" s="192">
        <v>2566247.67</v>
      </c>
      <c r="I273" s="192"/>
      <c r="J273" s="192">
        <v>2566247.67</v>
      </c>
      <c r="K273" s="192"/>
      <c r="L273" s="192">
        <v>0</v>
      </c>
      <c r="M273" s="192"/>
      <c r="N273" s="192">
        <v>2566247.67</v>
      </c>
      <c r="O273" s="192"/>
      <c r="P273" s="192">
        <v>2566247.67</v>
      </c>
      <c r="Q273" s="192"/>
      <c r="R273" s="194">
        <v>0</v>
      </c>
      <c r="S273" s="72">
        <v>100</v>
      </c>
    </row>
    <row r="274" spans="1:19" x14ac:dyDescent="0.25">
      <c r="A274" s="32"/>
      <c r="B274" s="70" t="s">
        <v>282</v>
      </c>
      <c r="C274" s="71" t="s">
        <v>111</v>
      </c>
      <c r="D274" s="71" t="s">
        <v>260</v>
      </c>
      <c r="E274" s="71" t="s">
        <v>337</v>
      </c>
      <c r="F274" s="71" t="s">
        <v>234</v>
      </c>
      <c r="G274" s="71" t="s">
        <v>283</v>
      </c>
      <c r="H274" s="192">
        <v>2566247.67</v>
      </c>
      <c r="I274" s="192"/>
      <c r="J274" s="192">
        <v>2566247.67</v>
      </c>
      <c r="K274" s="192"/>
      <c r="L274" s="192">
        <v>0</v>
      </c>
      <c r="M274" s="192"/>
      <c r="N274" s="192">
        <v>2566247.67</v>
      </c>
      <c r="O274" s="192"/>
      <c r="P274" s="192">
        <v>2566247.67</v>
      </c>
      <c r="Q274" s="192"/>
      <c r="R274" s="194">
        <v>0</v>
      </c>
      <c r="S274" s="72">
        <v>100</v>
      </c>
    </row>
    <row r="275" spans="1:19" ht="47.25" x14ac:dyDescent="0.25">
      <c r="A275" s="32"/>
      <c r="B275" s="70" t="s">
        <v>1098</v>
      </c>
      <c r="C275" s="71" t="s">
        <v>111</v>
      </c>
      <c r="D275" s="71" t="s">
        <v>260</v>
      </c>
      <c r="E275" s="71" t="s">
        <v>337</v>
      </c>
      <c r="F275" s="71" t="s">
        <v>1099</v>
      </c>
      <c r="G275" s="71"/>
      <c r="H275" s="192">
        <v>3350000</v>
      </c>
      <c r="I275" s="192"/>
      <c r="J275" s="192">
        <v>0</v>
      </c>
      <c r="K275" s="192"/>
      <c r="L275" s="192">
        <v>3350000</v>
      </c>
      <c r="M275" s="192"/>
      <c r="N275" s="192">
        <v>3350000</v>
      </c>
      <c r="O275" s="192"/>
      <c r="P275" s="192">
        <v>0</v>
      </c>
      <c r="Q275" s="192"/>
      <c r="R275" s="194">
        <v>3350000</v>
      </c>
      <c r="S275" s="72">
        <v>100</v>
      </c>
    </row>
    <row r="276" spans="1:19" ht="31.5" x14ac:dyDescent="0.25">
      <c r="A276" s="32"/>
      <c r="B276" s="70" t="s">
        <v>279</v>
      </c>
      <c r="C276" s="71" t="s">
        <v>111</v>
      </c>
      <c r="D276" s="71" t="s">
        <v>260</v>
      </c>
      <c r="E276" s="71" t="s">
        <v>337</v>
      </c>
      <c r="F276" s="71" t="s">
        <v>1099</v>
      </c>
      <c r="G276" s="71" t="s">
        <v>829</v>
      </c>
      <c r="H276" s="192">
        <v>3350000</v>
      </c>
      <c r="I276" s="192"/>
      <c r="J276" s="192">
        <v>0</v>
      </c>
      <c r="K276" s="192"/>
      <c r="L276" s="192">
        <v>3350000</v>
      </c>
      <c r="M276" s="192"/>
      <c r="N276" s="192">
        <v>3350000</v>
      </c>
      <c r="O276" s="192"/>
      <c r="P276" s="192">
        <v>0</v>
      </c>
      <c r="Q276" s="192"/>
      <c r="R276" s="194">
        <v>3350000</v>
      </c>
      <c r="S276" s="72">
        <v>100</v>
      </c>
    </row>
    <row r="277" spans="1:19" x14ac:dyDescent="0.25">
      <c r="A277" s="32"/>
      <c r="B277" s="70" t="s">
        <v>282</v>
      </c>
      <c r="C277" s="71" t="s">
        <v>111</v>
      </c>
      <c r="D277" s="71" t="s">
        <v>260</v>
      </c>
      <c r="E277" s="71" t="s">
        <v>337</v>
      </c>
      <c r="F277" s="71" t="s">
        <v>1099</v>
      </c>
      <c r="G277" s="71" t="s">
        <v>283</v>
      </c>
      <c r="H277" s="192">
        <v>3350000</v>
      </c>
      <c r="I277" s="192"/>
      <c r="J277" s="192">
        <v>0</v>
      </c>
      <c r="K277" s="192"/>
      <c r="L277" s="192">
        <v>3350000</v>
      </c>
      <c r="M277" s="192"/>
      <c r="N277" s="192">
        <v>3350000</v>
      </c>
      <c r="O277" s="192"/>
      <c r="P277" s="192">
        <v>0</v>
      </c>
      <c r="Q277" s="192"/>
      <c r="R277" s="194">
        <v>3350000</v>
      </c>
      <c r="S277" s="72">
        <v>100</v>
      </c>
    </row>
    <row r="278" spans="1:19" ht="31.5" x14ac:dyDescent="0.25">
      <c r="A278" s="32"/>
      <c r="B278" s="70" t="s">
        <v>755</v>
      </c>
      <c r="C278" s="71" t="s">
        <v>111</v>
      </c>
      <c r="D278" s="71" t="s">
        <v>260</v>
      </c>
      <c r="E278" s="71" t="s">
        <v>337</v>
      </c>
      <c r="F278" s="71" t="s">
        <v>756</v>
      </c>
      <c r="G278" s="71"/>
      <c r="H278" s="192">
        <v>75000</v>
      </c>
      <c r="I278" s="192"/>
      <c r="J278" s="192">
        <v>0</v>
      </c>
      <c r="K278" s="192"/>
      <c r="L278" s="192">
        <v>75000</v>
      </c>
      <c r="M278" s="192"/>
      <c r="N278" s="192">
        <v>75000</v>
      </c>
      <c r="O278" s="192"/>
      <c r="P278" s="192">
        <v>0</v>
      </c>
      <c r="Q278" s="192"/>
      <c r="R278" s="194">
        <v>75000</v>
      </c>
      <c r="S278" s="72">
        <v>100</v>
      </c>
    </row>
    <row r="279" spans="1:19" ht="31.5" x14ac:dyDescent="0.25">
      <c r="A279" s="32"/>
      <c r="B279" s="70" t="s">
        <v>279</v>
      </c>
      <c r="C279" s="71" t="s">
        <v>111</v>
      </c>
      <c r="D279" s="71" t="s">
        <v>260</v>
      </c>
      <c r="E279" s="71" t="s">
        <v>337</v>
      </c>
      <c r="F279" s="71" t="s">
        <v>756</v>
      </c>
      <c r="G279" s="71" t="s">
        <v>829</v>
      </c>
      <c r="H279" s="192">
        <v>75000</v>
      </c>
      <c r="I279" s="192"/>
      <c r="J279" s="192">
        <v>0</v>
      </c>
      <c r="K279" s="192"/>
      <c r="L279" s="192">
        <v>75000</v>
      </c>
      <c r="M279" s="192"/>
      <c r="N279" s="192">
        <v>75000</v>
      </c>
      <c r="O279" s="192"/>
      <c r="P279" s="192">
        <v>0</v>
      </c>
      <c r="Q279" s="192"/>
      <c r="R279" s="194">
        <v>75000</v>
      </c>
      <c r="S279" s="72">
        <v>100</v>
      </c>
    </row>
    <row r="280" spans="1:19" x14ac:dyDescent="0.25">
      <c r="A280" s="32"/>
      <c r="B280" s="70" t="s">
        <v>282</v>
      </c>
      <c r="C280" s="71" t="s">
        <v>111</v>
      </c>
      <c r="D280" s="71" t="s">
        <v>260</v>
      </c>
      <c r="E280" s="71" t="s">
        <v>337</v>
      </c>
      <c r="F280" s="71" t="s">
        <v>756</v>
      </c>
      <c r="G280" s="71" t="s">
        <v>283</v>
      </c>
      <c r="H280" s="192">
        <v>75000</v>
      </c>
      <c r="I280" s="192"/>
      <c r="J280" s="192">
        <v>0</v>
      </c>
      <c r="K280" s="192"/>
      <c r="L280" s="192">
        <v>75000</v>
      </c>
      <c r="M280" s="192"/>
      <c r="N280" s="192">
        <v>75000</v>
      </c>
      <c r="O280" s="192"/>
      <c r="P280" s="192">
        <v>0</v>
      </c>
      <c r="Q280" s="192"/>
      <c r="R280" s="194">
        <v>75000</v>
      </c>
      <c r="S280" s="72">
        <v>100</v>
      </c>
    </row>
    <row r="281" spans="1:19" ht="47.25" x14ac:dyDescent="0.25">
      <c r="A281" s="32"/>
      <c r="B281" s="70" t="s">
        <v>1098</v>
      </c>
      <c r="C281" s="71" t="s">
        <v>111</v>
      </c>
      <c r="D281" s="71" t="s">
        <v>260</v>
      </c>
      <c r="E281" s="71" t="s">
        <v>337</v>
      </c>
      <c r="F281" s="71" t="s">
        <v>1100</v>
      </c>
      <c r="G281" s="71"/>
      <c r="H281" s="192">
        <v>33838.400000000001</v>
      </c>
      <c r="I281" s="192"/>
      <c r="J281" s="192">
        <v>33838.400000000001</v>
      </c>
      <c r="K281" s="192"/>
      <c r="L281" s="192">
        <v>0</v>
      </c>
      <c r="M281" s="192"/>
      <c r="N281" s="192">
        <v>33838.400000000001</v>
      </c>
      <c r="O281" s="192"/>
      <c r="P281" s="192">
        <v>33838.400000000001</v>
      </c>
      <c r="Q281" s="192"/>
      <c r="R281" s="194">
        <v>0</v>
      </c>
      <c r="S281" s="72">
        <v>100</v>
      </c>
    </row>
    <row r="282" spans="1:19" ht="31.5" x14ac:dyDescent="0.25">
      <c r="A282" s="32"/>
      <c r="B282" s="70" t="s">
        <v>279</v>
      </c>
      <c r="C282" s="71" t="s">
        <v>111</v>
      </c>
      <c r="D282" s="71" t="s">
        <v>260</v>
      </c>
      <c r="E282" s="71" t="s">
        <v>337</v>
      </c>
      <c r="F282" s="71" t="s">
        <v>1100</v>
      </c>
      <c r="G282" s="71" t="s">
        <v>829</v>
      </c>
      <c r="H282" s="192">
        <v>33838.400000000001</v>
      </c>
      <c r="I282" s="192"/>
      <c r="J282" s="192">
        <v>33838.400000000001</v>
      </c>
      <c r="K282" s="192"/>
      <c r="L282" s="192">
        <v>0</v>
      </c>
      <c r="M282" s="192"/>
      <c r="N282" s="192">
        <v>33838.400000000001</v>
      </c>
      <c r="O282" s="192"/>
      <c r="P282" s="192">
        <v>33838.400000000001</v>
      </c>
      <c r="Q282" s="192"/>
      <c r="R282" s="194">
        <v>0</v>
      </c>
      <c r="S282" s="72">
        <v>100</v>
      </c>
    </row>
    <row r="283" spans="1:19" x14ac:dyDescent="0.25">
      <c r="A283" s="32"/>
      <c r="B283" s="70" t="s">
        <v>282</v>
      </c>
      <c r="C283" s="71" t="s">
        <v>111</v>
      </c>
      <c r="D283" s="71" t="s">
        <v>260</v>
      </c>
      <c r="E283" s="71" t="s">
        <v>337</v>
      </c>
      <c r="F283" s="71" t="s">
        <v>1100</v>
      </c>
      <c r="G283" s="71" t="s">
        <v>283</v>
      </c>
      <c r="H283" s="192">
        <v>33838.400000000001</v>
      </c>
      <c r="I283" s="192"/>
      <c r="J283" s="192">
        <v>33838.400000000001</v>
      </c>
      <c r="K283" s="192"/>
      <c r="L283" s="192">
        <v>0</v>
      </c>
      <c r="M283" s="192"/>
      <c r="N283" s="192">
        <v>33838.400000000001</v>
      </c>
      <c r="O283" s="192"/>
      <c r="P283" s="192">
        <v>33838.400000000001</v>
      </c>
      <c r="Q283" s="192"/>
      <c r="R283" s="194">
        <v>0</v>
      </c>
      <c r="S283" s="72">
        <v>100</v>
      </c>
    </row>
    <row r="284" spans="1:19" ht="31.5" x14ac:dyDescent="0.25">
      <c r="A284" s="32"/>
      <c r="B284" s="70" t="s">
        <v>755</v>
      </c>
      <c r="C284" s="71" t="s">
        <v>111</v>
      </c>
      <c r="D284" s="71" t="s">
        <v>260</v>
      </c>
      <c r="E284" s="71" t="s">
        <v>337</v>
      </c>
      <c r="F284" s="71" t="s">
        <v>757</v>
      </c>
      <c r="G284" s="71"/>
      <c r="H284" s="192">
        <v>757.58</v>
      </c>
      <c r="I284" s="192"/>
      <c r="J284" s="192">
        <v>757.58</v>
      </c>
      <c r="K284" s="192"/>
      <c r="L284" s="192">
        <v>0</v>
      </c>
      <c r="M284" s="192"/>
      <c r="N284" s="192">
        <v>757.58</v>
      </c>
      <c r="O284" s="192"/>
      <c r="P284" s="192">
        <v>757.58</v>
      </c>
      <c r="Q284" s="192"/>
      <c r="R284" s="194">
        <v>0</v>
      </c>
      <c r="S284" s="72">
        <v>100</v>
      </c>
    </row>
    <row r="285" spans="1:19" ht="31.5" x14ac:dyDescent="0.25">
      <c r="A285" s="32"/>
      <c r="B285" s="70" t="s">
        <v>279</v>
      </c>
      <c r="C285" s="71" t="s">
        <v>111</v>
      </c>
      <c r="D285" s="71" t="s">
        <v>260</v>
      </c>
      <c r="E285" s="71" t="s">
        <v>337</v>
      </c>
      <c r="F285" s="71" t="s">
        <v>757</v>
      </c>
      <c r="G285" s="71" t="s">
        <v>829</v>
      </c>
      <c r="H285" s="192">
        <v>757.58</v>
      </c>
      <c r="I285" s="192"/>
      <c r="J285" s="192">
        <v>757.58</v>
      </c>
      <c r="K285" s="192"/>
      <c r="L285" s="192">
        <v>0</v>
      </c>
      <c r="M285" s="192"/>
      <c r="N285" s="192">
        <v>757.58</v>
      </c>
      <c r="O285" s="192"/>
      <c r="P285" s="192">
        <v>757.58</v>
      </c>
      <c r="Q285" s="192"/>
      <c r="R285" s="194">
        <v>0</v>
      </c>
      <c r="S285" s="72">
        <v>100</v>
      </c>
    </row>
    <row r="286" spans="1:19" x14ac:dyDescent="0.25">
      <c r="A286" s="32"/>
      <c r="B286" s="70" t="s">
        <v>282</v>
      </c>
      <c r="C286" s="71" t="s">
        <v>111</v>
      </c>
      <c r="D286" s="71" t="s">
        <v>260</v>
      </c>
      <c r="E286" s="71" t="s">
        <v>337</v>
      </c>
      <c r="F286" s="71" t="s">
        <v>757</v>
      </c>
      <c r="G286" s="71" t="s">
        <v>283</v>
      </c>
      <c r="H286" s="192">
        <v>757.58</v>
      </c>
      <c r="I286" s="192"/>
      <c r="J286" s="192">
        <v>757.58</v>
      </c>
      <c r="K286" s="192"/>
      <c r="L286" s="192">
        <v>0</v>
      </c>
      <c r="M286" s="192"/>
      <c r="N286" s="192">
        <v>757.58</v>
      </c>
      <c r="O286" s="192"/>
      <c r="P286" s="192">
        <v>757.58</v>
      </c>
      <c r="Q286" s="192"/>
      <c r="R286" s="194">
        <v>0</v>
      </c>
      <c r="S286" s="72">
        <v>100</v>
      </c>
    </row>
    <row r="287" spans="1:19" ht="47.25" x14ac:dyDescent="0.25">
      <c r="A287" s="32"/>
      <c r="B287" s="70" t="s">
        <v>338</v>
      </c>
      <c r="C287" s="71" t="s">
        <v>111</v>
      </c>
      <c r="D287" s="71" t="s">
        <v>260</v>
      </c>
      <c r="E287" s="71" t="s">
        <v>284</v>
      </c>
      <c r="F287" s="71"/>
      <c r="G287" s="71"/>
      <c r="H287" s="192">
        <v>512067852.64999998</v>
      </c>
      <c r="I287" s="192"/>
      <c r="J287" s="192">
        <v>77575774.079999998</v>
      </c>
      <c r="K287" s="192"/>
      <c r="L287" s="192">
        <v>427538853.26999998</v>
      </c>
      <c r="M287" s="192"/>
      <c r="N287" s="192">
        <v>509154969.02999997</v>
      </c>
      <c r="O287" s="192"/>
      <c r="P287" s="192">
        <v>74787738.109999999</v>
      </c>
      <c r="Q287" s="192"/>
      <c r="R287" s="194">
        <v>427414005.62</v>
      </c>
      <c r="S287" s="72">
        <v>99.431152804276707</v>
      </c>
    </row>
    <row r="288" spans="1:19" ht="31.5" x14ac:dyDescent="0.25">
      <c r="A288" s="32"/>
      <c r="B288" s="70" t="s">
        <v>339</v>
      </c>
      <c r="C288" s="71" t="s">
        <v>111</v>
      </c>
      <c r="D288" s="71" t="s">
        <v>260</v>
      </c>
      <c r="E288" s="71" t="s">
        <v>284</v>
      </c>
      <c r="F288" s="71" t="s">
        <v>236</v>
      </c>
      <c r="G288" s="71"/>
      <c r="H288" s="192">
        <v>83332373.840000004</v>
      </c>
      <c r="I288" s="192"/>
      <c r="J288" s="192">
        <v>76379148.540000007</v>
      </c>
      <c r="K288" s="192"/>
      <c r="L288" s="192">
        <v>0</v>
      </c>
      <c r="M288" s="192"/>
      <c r="N288" s="192">
        <v>80645569.799999997</v>
      </c>
      <c r="O288" s="192"/>
      <c r="P288" s="192">
        <v>73692344.5</v>
      </c>
      <c r="Q288" s="192"/>
      <c r="R288" s="194">
        <v>0</v>
      </c>
      <c r="S288" s="72">
        <v>96.77579802879643</v>
      </c>
    </row>
    <row r="289" spans="1:19" x14ac:dyDescent="0.25">
      <c r="A289" s="32"/>
      <c r="B289" s="70" t="s">
        <v>263</v>
      </c>
      <c r="C289" s="71" t="s">
        <v>111</v>
      </c>
      <c r="D289" s="71" t="s">
        <v>260</v>
      </c>
      <c r="E289" s="71" t="s">
        <v>284</v>
      </c>
      <c r="F289" s="71" t="s">
        <v>236</v>
      </c>
      <c r="G289" s="71" t="s">
        <v>835</v>
      </c>
      <c r="H289" s="192">
        <v>2174437</v>
      </c>
      <c r="I289" s="192"/>
      <c r="J289" s="192">
        <v>2174437</v>
      </c>
      <c r="K289" s="192"/>
      <c r="L289" s="192">
        <v>0</v>
      </c>
      <c r="M289" s="192"/>
      <c r="N289" s="192">
        <v>2174437</v>
      </c>
      <c r="O289" s="192"/>
      <c r="P289" s="192">
        <v>2174437</v>
      </c>
      <c r="Q289" s="192"/>
      <c r="R289" s="194">
        <v>0</v>
      </c>
      <c r="S289" s="72">
        <v>100</v>
      </c>
    </row>
    <row r="290" spans="1:19" ht="31.5" x14ac:dyDescent="0.25">
      <c r="A290" s="32"/>
      <c r="B290" s="70" t="s">
        <v>264</v>
      </c>
      <c r="C290" s="71" t="s">
        <v>111</v>
      </c>
      <c r="D290" s="71" t="s">
        <v>260</v>
      </c>
      <c r="E290" s="71" t="s">
        <v>284</v>
      </c>
      <c r="F290" s="71" t="s">
        <v>236</v>
      </c>
      <c r="G290" s="71" t="s">
        <v>265</v>
      </c>
      <c r="H290" s="192">
        <v>2174437</v>
      </c>
      <c r="I290" s="192"/>
      <c r="J290" s="192">
        <v>2174437</v>
      </c>
      <c r="K290" s="192"/>
      <c r="L290" s="192">
        <v>0</v>
      </c>
      <c r="M290" s="192"/>
      <c r="N290" s="192">
        <v>2174437</v>
      </c>
      <c r="O290" s="192"/>
      <c r="P290" s="192">
        <v>2174437</v>
      </c>
      <c r="Q290" s="192"/>
      <c r="R290" s="194">
        <v>0</v>
      </c>
      <c r="S290" s="72">
        <v>100</v>
      </c>
    </row>
    <row r="291" spans="1:19" ht="31.5" x14ac:dyDescent="0.25">
      <c r="A291" s="32"/>
      <c r="B291" s="70" t="s">
        <v>279</v>
      </c>
      <c r="C291" s="71" t="s">
        <v>111</v>
      </c>
      <c r="D291" s="71" t="s">
        <v>260</v>
      </c>
      <c r="E291" s="71" t="s">
        <v>284</v>
      </c>
      <c r="F291" s="71" t="s">
        <v>236</v>
      </c>
      <c r="G291" s="71" t="s">
        <v>829</v>
      </c>
      <c r="H291" s="192">
        <v>81157936.840000004</v>
      </c>
      <c r="I291" s="192"/>
      <c r="J291" s="192">
        <v>74204711.540000007</v>
      </c>
      <c r="K291" s="192"/>
      <c r="L291" s="192">
        <v>0</v>
      </c>
      <c r="M291" s="192"/>
      <c r="N291" s="192">
        <v>78471132.799999997</v>
      </c>
      <c r="O291" s="192"/>
      <c r="P291" s="192">
        <v>71517907.5</v>
      </c>
      <c r="Q291" s="192"/>
      <c r="R291" s="194">
        <v>0</v>
      </c>
      <c r="S291" s="72">
        <v>96.689413081930681</v>
      </c>
    </row>
    <row r="292" spans="1:19" x14ac:dyDescent="0.25">
      <c r="A292" s="32"/>
      <c r="B292" s="70" t="s">
        <v>282</v>
      </c>
      <c r="C292" s="71" t="s">
        <v>111</v>
      </c>
      <c r="D292" s="71" t="s">
        <v>260</v>
      </c>
      <c r="E292" s="71" t="s">
        <v>284</v>
      </c>
      <c r="F292" s="71" t="s">
        <v>236</v>
      </c>
      <c r="G292" s="71" t="s">
        <v>283</v>
      </c>
      <c r="H292" s="192">
        <v>81157936.840000004</v>
      </c>
      <c r="I292" s="192"/>
      <c r="J292" s="192">
        <v>74204711.540000007</v>
      </c>
      <c r="K292" s="192"/>
      <c r="L292" s="192">
        <v>0</v>
      </c>
      <c r="M292" s="192"/>
      <c r="N292" s="192">
        <v>78471132.799999997</v>
      </c>
      <c r="O292" s="192"/>
      <c r="P292" s="192">
        <v>71517907.5</v>
      </c>
      <c r="Q292" s="192"/>
      <c r="R292" s="194">
        <v>0</v>
      </c>
      <c r="S292" s="72">
        <v>96.689413081930681</v>
      </c>
    </row>
    <row r="293" spans="1:19" ht="204.75" x14ac:dyDescent="0.25">
      <c r="A293" s="32"/>
      <c r="B293" s="70" t="s">
        <v>1108</v>
      </c>
      <c r="C293" s="71" t="s">
        <v>111</v>
      </c>
      <c r="D293" s="71" t="s">
        <v>260</v>
      </c>
      <c r="E293" s="71" t="s">
        <v>284</v>
      </c>
      <c r="F293" s="71" t="s">
        <v>1109</v>
      </c>
      <c r="G293" s="71"/>
      <c r="H293" s="192">
        <v>329406</v>
      </c>
      <c r="I293" s="192"/>
      <c r="J293" s="192">
        <v>0</v>
      </c>
      <c r="K293" s="192"/>
      <c r="L293" s="192">
        <v>329406</v>
      </c>
      <c r="M293" s="192"/>
      <c r="N293" s="192">
        <v>329406</v>
      </c>
      <c r="O293" s="192"/>
      <c r="P293" s="192">
        <v>0</v>
      </c>
      <c r="Q293" s="192"/>
      <c r="R293" s="194">
        <v>329406</v>
      </c>
      <c r="S293" s="72">
        <v>100</v>
      </c>
    </row>
    <row r="294" spans="1:19" ht="31.5" x14ac:dyDescent="0.25">
      <c r="A294" s="32"/>
      <c r="B294" s="70" t="s">
        <v>279</v>
      </c>
      <c r="C294" s="71" t="s">
        <v>111</v>
      </c>
      <c r="D294" s="71" t="s">
        <v>260</v>
      </c>
      <c r="E294" s="71" t="s">
        <v>284</v>
      </c>
      <c r="F294" s="71" t="s">
        <v>1109</v>
      </c>
      <c r="G294" s="71" t="s">
        <v>829</v>
      </c>
      <c r="H294" s="192">
        <v>329406</v>
      </c>
      <c r="I294" s="192"/>
      <c r="J294" s="192">
        <v>0</v>
      </c>
      <c r="K294" s="192"/>
      <c r="L294" s="192">
        <v>329406</v>
      </c>
      <c r="M294" s="192"/>
      <c r="N294" s="192">
        <v>329406</v>
      </c>
      <c r="O294" s="192"/>
      <c r="P294" s="192">
        <v>0</v>
      </c>
      <c r="Q294" s="192"/>
      <c r="R294" s="194">
        <v>329406</v>
      </c>
      <c r="S294" s="72">
        <v>100</v>
      </c>
    </row>
    <row r="295" spans="1:19" x14ac:dyDescent="0.25">
      <c r="A295" s="32"/>
      <c r="B295" s="70" t="s">
        <v>282</v>
      </c>
      <c r="C295" s="71" t="s">
        <v>111</v>
      </c>
      <c r="D295" s="71" t="s">
        <v>260</v>
      </c>
      <c r="E295" s="71" t="s">
        <v>284</v>
      </c>
      <c r="F295" s="71" t="s">
        <v>1109</v>
      </c>
      <c r="G295" s="71" t="s">
        <v>283</v>
      </c>
      <c r="H295" s="192">
        <v>329406</v>
      </c>
      <c r="I295" s="192"/>
      <c r="J295" s="192">
        <v>0</v>
      </c>
      <c r="K295" s="192"/>
      <c r="L295" s="192">
        <v>329406</v>
      </c>
      <c r="M295" s="192"/>
      <c r="N295" s="192">
        <v>329406</v>
      </c>
      <c r="O295" s="192"/>
      <c r="P295" s="192">
        <v>0</v>
      </c>
      <c r="Q295" s="192"/>
      <c r="R295" s="194">
        <v>329406</v>
      </c>
      <c r="S295" s="72">
        <v>100</v>
      </c>
    </row>
    <row r="296" spans="1:19" ht="173.25" x14ac:dyDescent="0.25">
      <c r="A296" s="32"/>
      <c r="B296" s="70" t="s">
        <v>758</v>
      </c>
      <c r="C296" s="71" t="s">
        <v>111</v>
      </c>
      <c r="D296" s="71" t="s">
        <v>260</v>
      </c>
      <c r="E296" s="71" t="s">
        <v>284</v>
      </c>
      <c r="F296" s="71" t="s">
        <v>759</v>
      </c>
      <c r="G296" s="71"/>
      <c r="H296" s="192">
        <v>33475975</v>
      </c>
      <c r="I296" s="192"/>
      <c r="J296" s="192">
        <v>0</v>
      </c>
      <c r="K296" s="192"/>
      <c r="L296" s="192">
        <v>33475975</v>
      </c>
      <c r="M296" s="192"/>
      <c r="N296" s="192">
        <v>33475975</v>
      </c>
      <c r="O296" s="192"/>
      <c r="P296" s="192">
        <v>0</v>
      </c>
      <c r="Q296" s="192"/>
      <c r="R296" s="194">
        <v>33475975</v>
      </c>
      <c r="S296" s="72">
        <v>100</v>
      </c>
    </row>
    <row r="297" spans="1:19" ht="31.5" x14ac:dyDescent="0.25">
      <c r="A297" s="32"/>
      <c r="B297" s="70" t="s">
        <v>279</v>
      </c>
      <c r="C297" s="71" t="s">
        <v>111</v>
      </c>
      <c r="D297" s="71" t="s">
        <v>260</v>
      </c>
      <c r="E297" s="71" t="s">
        <v>284</v>
      </c>
      <c r="F297" s="71" t="s">
        <v>759</v>
      </c>
      <c r="G297" s="71" t="s">
        <v>829</v>
      </c>
      <c r="H297" s="192">
        <v>33475975</v>
      </c>
      <c r="I297" s="192"/>
      <c r="J297" s="192">
        <v>0</v>
      </c>
      <c r="K297" s="192"/>
      <c r="L297" s="192">
        <v>33475975</v>
      </c>
      <c r="M297" s="192"/>
      <c r="N297" s="192">
        <v>33475975</v>
      </c>
      <c r="O297" s="192"/>
      <c r="P297" s="192">
        <v>0</v>
      </c>
      <c r="Q297" s="192"/>
      <c r="R297" s="194">
        <v>33475975</v>
      </c>
      <c r="S297" s="72">
        <v>100</v>
      </c>
    </row>
    <row r="298" spans="1:19" x14ac:dyDescent="0.25">
      <c r="A298" s="32"/>
      <c r="B298" s="70" t="s">
        <v>282</v>
      </c>
      <c r="C298" s="71" t="s">
        <v>111</v>
      </c>
      <c r="D298" s="71" t="s">
        <v>260</v>
      </c>
      <c r="E298" s="71" t="s">
        <v>284</v>
      </c>
      <c r="F298" s="71" t="s">
        <v>759</v>
      </c>
      <c r="G298" s="71" t="s">
        <v>283</v>
      </c>
      <c r="H298" s="192">
        <v>33475975</v>
      </c>
      <c r="I298" s="192"/>
      <c r="J298" s="192">
        <v>0</v>
      </c>
      <c r="K298" s="192"/>
      <c r="L298" s="192">
        <v>33475975</v>
      </c>
      <c r="M298" s="192"/>
      <c r="N298" s="192">
        <v>33475975</v>
      </c>
      <c r="O298" s="192"/>
      <c r="P298" s="192">
        <v>0</v>
      </c>
      <c r="Q298" s="192"/>
      <c r="R298" s="194">
        <v>33475975</v>
      </c>
      <c r="S298" s="72">
        <v>100</v>
      </c>
    </row>
    <row r="299" spans="1:19" ht="220.5" x14ac:dyDescent="0.25">
      <c r="A299" s="32"/>
      <c r="B299" s="70" t="s">
        <v>1101</v>
      </c>
      <c r="C299" s="71" t="s">
        <v>111</v>
      </c>
      <c r="D299" s="71" t="s">
        <v>260</v>
      </c>
      <c r="E299" s="71" t="s">
        <v>284</v>
      </c>
      <c r="F299" s="71" t="s">
        <v>1102</v>
      </c>
      <c r="G299" s="71"/>
      <c r="H299" s="192">
        <v>209930</v>
      </c>
      <c r="I299" s="192"/>
      <c r="J299" s="192">
        <v>0</v>
      </c>
      <c r="K299" s="192"/>
      <c r="L299" s="192">
        <v>209930</v>
      </c>
      <c r="M299" s="192"/>
      <c r="N299" s="192">
        <v>209930</v>
      </c>
      <c r="O299" s="192"/>
      <c r="P299" s="192">
        <v>0</v>
      </c>
      <c r="Q299" s="192"/>
      <c r="R299" s="194">
        <v>209930</v>
      </c>
      <c r="S299" s="72">
        <v>100</v>
      </c>
    </row>
    <row r="300" spans="1:19" ht="31.5" x14ac:dyDescent="0.25">
      <c r="A300" s="32"/>
      <c r="B300" s="70" t="s">
        <v>279</v>
      </c>
      <c r="C300" s="71" t="s">
        <v>111</v>
      </c>
      <c r="D300" s="71" t="s">
        <v>260</v>
      </c>
      <c r="E300" s="71" t="s">
        <v>284</v>
      </c>
      <c r="F300" s="71" t="s">
        <v>1102</v>
      </c>
      <c r="G300" s="71" t="s">
        <v>829</v>
      </c>
      <c r="H300" s="192">
        <v>209930</v>
      </c>
      <c r="I300" s="192"/>
      <c r="J300" s="192">
        <v>0</v>
      </c>
      <c r="K300" s="192"/>
      <c r="L300" s="192">
        <v>209930</v>
      </c>
      <c r="M300" s="192"/>
      <c r="N300" s="192">
        <v>209930</v>
      </c>
      <c r="O300" s="192"/>
      <c r="P300" s="192">
        <v>0</v>
      </c>
      <c r="Q300" s="192"/>
      <c r="R300" s="194">
        <v>209930</v>
      </c>
      <c r="S300" s="72">
        <v>100</v>
      </c>
    </row>
    <row r="301" spans="1:19" x14ac:dyDescent="0.25">
      <c r="A301" s="32"/>
      <c r="B301" s="70" t="s">
        <v>282</v>
      </c>
      <c r="C301" s="71" t="s">
        <v>111</v>
      </c>
      <c r="D301" s="71" t="s">
        <v>260</v>
      </c>
      <c r="E301" s="71" t="s">
        <v>284</v>
      </c>
      <c r="F301" s="71" t="s">
        <v>1102</v>
      </c>
      <c r="G301" s="71" t="s">
        <v>283</v>
      </c>
      <c r="H301" s="192">
        <v>209930</v>
      </c>
      <c r="I301" s="192"/>
      <c r="J301" s="192">
        <v>0</v>
      </c>
      <c r="K301" s="192"/>
      <c r="L301" s="192">
        <v>209930</v>
      </c>
      <c r="M301" s="192"/>
      <c r="N301" s="192">
        <v>209930</v>
      </c>
      <c r="O301" s="192"/>
      <c r="P301" s="192">
        <v>0</v>
      </c>
      <c r="Q301" s="192"/>
      <c r="R301" s="194">
        <v>209930</v>
      </c>
      <c r="S301" s="72">
        <v>100</v>
      </c>
    </row>
    <row r="302" spans="1:19" ht="63" x14ac:dyDescent="0.25">
      <c r="A302" s="32"/>
      <c r="B302" s="70" t="s">
        <v>340</v>
      </c>
      <c r="C302" s="71" t="s">
        <v>111</v>
      </c>
      <c r="D302" s="71" t="s">
        <v>260</v>
      </c>
      <c r="E302" s="71" t="s">
        <v>284</v>
      </c>
      <c r="F302" s="71" t="s">
        <v>335</v>
      </c>
      <c r="G302" s="71"/>
      <c r="H302" s="192">
        <v>375442692</v>
      </c>
      <c r="I302" s="192"/>
      <c r="J302" s="192">
        <v>0</v>
      </c>
      <c r="K302" s="192"/>
      <c r="L302" s="192">
        <v>375442692</v>
      </c>
      <c r="M302" s="192"/>
      <c r="N302" s="192">
        <v>375368460.54000002</v>
      </c>
      <c r="O302" s="192"/>
      <c r="P302" s="192">
        <v>0</v>
      </c>
      <c r="Q302" s="192"/>
      <c r="R302" s="194">
        <v>375368460.54000002</v>
      </c>
      <c r="S302" s="72">
        <v>99.980228284747113</v>
      </c>
    </row>
    <row r="303" spans="1:19" ht="78.75" x14ac:dyDescent="0.25">
      <c r="A303" s="32"/>
      <c r="B303" s="70" t="s">
        <v>226</v>
      </c>
      <c r="C303" s="71" t="s">
        <v>111</v>
      </c>
      <c r="D303" s="71" t="s">
        <v>260</v>
      </c>
      <c r="E303" s="71" t="s">
        <v>284</v>
      </c>
      <c r="F303" s="71" t="s">
        <v>335</v>
      </c>
      <c r="G303" s="71" t="s">
        <v>134</v>
      </c>
      <c r="H303" s="192">
        <v>443259.72</v>
      </c>
      <c r="I303" s="192"/>
      <c r="J303" s="192">
        <v>0</v>
      </c>
      <c r="K303" s="192"/>
      <c r="L303" s="192">
        <v>443259.72</v>
      </c>
      <c r="M303" s="192"/>
      <c r="N303" s="192">
        <v>443259.72</v>
      </c>
      <c r="O303" s="192"/>
      <c r="P303" s="192">
        <v>0</v>
      </c>
      <c r="Q303" s="192"/>
      <c r="R303" s="194">
        <v>443259.72</v>
      </c>
      <c r="S303" s="72">
        <v>100</v>
      </c>
    </row>
    <row r="304" spans="1:19" ht="31.5" x14ac:dyDescent="0.25">
      <c r="A304" s="32"/>
      <c r="B304" s="70" t="s">
        <v>227</v>
      </c>
      <c r="C304" s="71" t="s">
        <v>111</v>
      </c>
      <c r="D304" s="71" t="s">
        <v>260</v>
      </c>
      <c r="E304" s="71" t="s">
        <v>284</v>
      </c>
      <c r="F304" s="71" t="s">
        <v>335</v>
      </c>
      <c r="G304" s="71" t="s">
        <v>23</v>
      </c>
      <c r="H304" s="192">
        <v>443259.72</v>
      </c>
      <c r="I304" s="192"/>
      <c r="J304" s="192">
        <v>0</v>
      </c>
      <c r="K304" s="192"/>
      <c r="L304" s="192">
        <v>443259.72</v>
      </c>
      <c r="M304" s="192"/>
      <c r="N304" s="192">
        <v>443259.72</v>
      </c>
      <c r="O304" s="192"/>
      <c r="P304" s="192">
        <v>0</v>
      </c>
      <c r="Q304" s="192"/>
      <c r="R304" s="194">
        <v>443259.72</v>
      </c>
      <c r="S304" s="72">
        <v>100</v>
      </c>
    </row>
    <row r="305" spans="1:19" ht="31.5" x14ac:dyDescent="0.25">
      <c r="A305" s="32"/>
      <c r="B305" s="70" t="s">
        <v>279</v>
      </c>
      <c r="C305" s="71" t="s">
        <v>111</v>
      </c>
      <c r="D305" s="71" t="s">
        <v>260</v>
      </c>
      <c r="E305" s="71" t="s">
        <v>284</v>
      </c>
      <c r="F305" s="71" t="s">
        <v>335</v>
      </c>
      <c r="G305" s="71" t="s">
        <v>829</v>
      </c>
      <c r="H305" s="192">
        <v>374999432.27999997</v>
      </c>
      <c r="I305" s="192"/>
      <c r="J305" s="192">
        <v>0</v>
      </c>
      <c r="K305" s="192"/>
      <c r="L305" s="192">
        <v>374999432.27999997</v>
      </c>
      <c r="M305" s="192"/>
      <c r="N305" s="192">
        <v>374925200.81999999</v>
      </c>
      <c r="O305" s="192"/>
      <c r="P305" s="192">
        <v>0</v>
      </c>
      <c r="Q305" s="192"/>
      <c r="R305" s="194">
        <v>374925200.81999999</v>
      </c>
      <c r="S305" s="72">
        <v>99.98020491403183</v>
      </c>
    </row>
    <row r="306" spans="1:19" x14ac:dyDescent="0.25">
      <c r="A306" s="32"/>
      <c r="B306" s="70" t="s">
        <v>282</v>
      </c>
      <c r="C306" s="71" t="s">
        <v>111</v>
      </c>
      <c r="D306" s="71" t="s">
        <v>260</v>
      </c>
      <c r="E306" s="71" t="s">
        <v>284</v>
      </c>
      <c r="F306" s="71" t="s">
        <v>335</v>
      </c>
      <c r="G306" s="71" t="s">
        <v>283</v>
      </c>
      <c r="H306" s="192">
        <v>374999432.27999997</v>
      </c>
      <c r="I306" s="192"/>
      <c r="J306" s="192">
        <v>0</v>
      </c>
      <c r="K306" s="192"/>
      <c r="L306" s="192">
        <v>374999432.27999997</v>
      </c>
      <c r="M306" s="192"/>
      <c r="N306" s="192">
        <v>374925200.81999999</v>
      </c>
      <c r="O306" s="192"/>
      <c r="P306" s="192">
        <v>0</v>
      </c>
      <c r="Q306" s="192"/>
      <c r="R306" s="194">
        <v>374925200.81999999</v>
      </c>
      <c r="S306" s="72">
        <v>99.98020491403183</v>
      </c>
    </row>
    <row r="307" spans="1:19" ht="63" x14ac:dyDescent="0.25">
      <c r="A307" s="32"/>
      <c r="B307" s="70" t="s">
        <v>606</v>
      </c>
      <c r="C307" s="71" t="s">
        <v>111</v>
      </c>
      <c r="D307" s="71" t="s">
        <v>260</v>
      </c>
      <c r="E307" s="71" t="s">
        <v>284</v>
      </c>
      <c r="F307" s="71" t="s">
        <v>341</v>
      </c>
      <c r="G307" s="71"/>
      <c r="H307" s="192">
        <v>140640.19</v>
      </c>
      <c r="I307" s="192"/>
      <c r="J307" s="192">
        <v>0</v>
      </c>
      <c r="K307" s="192"/>
      <c r="L307" s="192">
        <v>140640.19</v>
      </c>
      <c r="M307" s="192"/>
      <c r="N307" s="192">
        <v>90024</v>
      </c>
      <c r="O307" s="192"/>
      <c r="P307" s="192">
        <v>0</v>
      </c>
      <c r="Q307" s="192"/>
      <c r="R307" s="194">
        <v>90024</v>
      </c>
      <c r="S307" s="72">
        <v>64.010152432245718</v>
      </c>
    </row>
    <row r="308" spans="1:19" ht="31.5" x14ac:dyDescent="0.25">
      <c r="A308" s="32"/>
      <c r="B308" s="70" t="s">
        <v>279</v>
      </c>
      <c r="C308" s="71" t="s">
        <v>111</v>
      </c>
      <c r="D308" s="71" t="s">
        <v>260</v>
      </c>
      <c r="E308" s="71" t="s">
        <v>284</v>
      </c>
      <c r="F308" s="71" t="s">
        <v>341</v>
      </c>
      <c r="G308" s="71" t="s">
        <v>829</v>
      </c>
      <c r="H308" s="192">
        <v>140640.19</v>
      </c>
      <c r="I308" s="192"/>
      <c r="J308" s="192">
        <v>0</v>
      </c>
      <c r="K308" s="192"/>
      <c r="L308" s="192">
        <v>140640.19</v>
      </c>
      <c r="M308" s="192"/>
      <c r="N308" s="192">
        <v>90024</v>
      </c>
      <c r="O308" s="192"/>
      <c r="P308" s="192">
        <v>0</v>
      </c>
      <c r="Q308" s="192"/>
      <c r="R308" s="194">
        <v>90024</v>
      </c>
      <c r="S308" s="72">
        <v>64.010152432245718</v>
      </c>
    </row>
    <row r="309" spans="1:19" x14ac:dyDescent="0.25">
      <c r="A309" s="32"/>
      <c r="B309" s="70" t="s">
        <v>282</v>
      </c>
      <c r="C309" s="71" t="s">
        <v>111</v>
      </c>
      <c r="D309" s="71" t="s">
        <v>260</v>
      </c>
      <c r="E309" s="71" t="s">
        <v>284</v>
      </c>
      <c r="F309" s="71" t="s">
        <v>341</v>
      </c>
      <c r="G309" s="71" t="s">
        <v>283</v>
      </c>
      <c r="H309" s="192">
        <v>140640.19</v>
      </c>
      <c r="I309" s="192"/>
      <c r="J309" s="192">
        <v>0</v>
      </c>
      <c r="K309" s="192"/>
      <c r="L309" s="192">
        <v>140640.19</v>
      </c>
      <c r="M309" s="192"/>
      <c r="N309" s="192">
        <v>90024</v>
      </c>
      <c r="O309" s="192"/>
      <c r="P309" s="192">
        <v>0</v>
      </c>
      <c r="Q309" s="192"/>
      <c r="R309" s="194">
        <v>90024</v>
      </c>
      <c r="S309" s="72">
        <v>64.010152432245718</v>
      </c>
    </row>
    <row r="310" spans="1:19" ht="47.25" x14ac:dyDescent="0.25">
      <c r="A310" s="32"/>
      <c r="B310" s="70" t="s">
        <v>945</v>
      </c>
      <c r="C310" s="71" t="s">
        <v>111</v>
      </c>
      <c r="D310" s="71" t="s">
        <v>260</v>
      </c>
      <c r="E310" s="71" t="s">
        <v>284</v>
      </c>
      <c r="F310" s="71" t="s">
        <v>888</v>
      </c>
      <c r="G310" s="71"/>
      <c r="H310" s="192">
        <v>678957.08</v>
      </c>
      <c r="I310" s="192"/>
      <c r="J310" s="192">
        <v>0</v>
      </c>
      <c r="K310" s="192"/>
      <c r="L310" s="192">
        <v>678957.08</v>
      </c>
      <c r="M310" s="192"/>
      <c r="N310" s="192">
        <v>678957.08</v>
      </c>
      <c r="O310" s="192"/>
      <c r="P310" s="192">
        <v>0</v>
      </c>
      <c r="Q310" s="192"/>
      <c r="R310" s="194">
        <v>678957.08</v>
      </c>
      <c r="S310" s="72">
        <v>100</v>
      </c>
    </row>
    <row r="311" spans="1:19" ht="31.5" x14ac:dyDescent="0.25">
      <c r="A311" s="32"/>
      <c r="B311" s="70" t="s">
        <v>279</v>
      </c>
      <c r="C311" s="71" t="s">
        <v>111</v>
      </c>
      <c r="D311" s="71" t="s">
        <v>260</v>
      </c>
      <c r="E311" s="71" t="s">
        <v>284</v>
      </c>
      <c r="F311" s="71" t="s">
        <v>888</v>
      </c>
      <c r="G311" s="71" t="s">
        <v>829</v>
      </c>
      <c r="H311" s="192">
        <v>678957.08</v>
      </c>
      <c r="I311" s="192"/>
      <c r="J311" s="192">
        <v>0</v>
      </c>
      <c r="K311" s="192"/>
      <c r="L311" s="192">
        <v>678957.08</v>
      </c>
      <c r="M311" s="192"/>
      <c r="N311" s="192">
        <v>678957.08</v>
      </c>
      <c r="O311" s="192"/>
      <c r="P311" s="192">
        <v>0</v>
      </c>
      <c r="Q311" s="192"/>
      <c r="R311" s="194">
        <v>678957.08</v>
      </c>
      <c r="S311" s="72">
        <v>100</v>
      </c>
    </row>
    <row r="312" spans="1:19" x14ac:dyDescent="0.25">
      <c r="A312" s="32"/>
      <c r="B312" s="70" t="s">
        <v>282</v>
      </c>
      <c r="C312" s="71" t="s">
        <v>111</v>
      </c>
      <c r="D312" s="71" t="s">
        <v>260</v>
      </c>
      <c r="E312" s="71" t="s">
        <v>284</v>
      </c>
      <c r="F312" s="71" t="s">
        <v>888</v>
      </c>
      <c r="G312" s="71" t="s">
        <v>283</v>
      </c>
      <c r="H312" s="192">
        <v>678957.08</v>
      </c>
      <c r="I312" s="192"/>
      <c r="J312" s="192">
        <v>0</v>
      </c>
      <c r="K312" s="192"/>
      <c r="L312" s="192">
        <v>678957.08</v>
      </c>
      <c r="M312" s="192"/>
      <c r="N312" s="192">
        <v>678957.08</v>
      </c>
      <c r="O312" s="192"/>
      <c r="P312" s="192">
        <v>0</v>
      </c>
      <c r="Q312" s="192"/>
      <c r="R312" s="194">
        <v>678957.08</v>
      </c>
      <c r="S312" s="72">
        <v>100</v>
      </c>
    </row>
    <row r="313" spans="1:19" ht="110.25" x14ac:dyDescent="0.25">
      <c r="A313" s="32"/>
      <c r="B313" s="70" t="s">
        <v>942</v>
      </c>
      <c r="C313" s="71" t="s">
        <v>111</v>
      </c>
      <c r="D313" s="71" t="s">
        <v>260</v>
      </c>
      <c r="E313" s="71" t="s">
        <v>284</v>
      </c>
      <c r="F313" s="71" t="s">
        <v>760</v>
      </c>
      <c r="G313" s="71"/>
      <c r="H313" s="192">
        <v>18169740</v>
      </c>
      <c r="I313" s="192"/>
      <c r="J313" s="192">
        <v>908487</v>
      </c>
      <c r="K313" s="192"/>
      <c r="L313" s="192">
        <v>17261253</v>
      </c>
      <c r="M313" s="192"/>
      <c r="N313" s="192">
        <v>18169739.969999999</v>
      </c>
      <c r="O313" s="192"/>
      <c r="P313" s="192">
        <v>908486.97</v>
      </c>
      <c r="Q313" s="192"/>
      <c r="R313" s="194">
        <v>17261253</v>
      </c>
      <c r="S313" s="72">
        <v>99.999999834890303</v>
      </c>
    </row>
    <row r="314" spans="1:19" ht="31.5" x14ac:dyDescent="0.25">
      <c r="A314" s="32"/>
      <c r="B314" s="70" t="s">
        <v>279</v>
      </c>
      <c r="C314" s="71" t="s">
        <v>111</v>
      </c>
      <c r="D314" s="71" t="s">
        <v>260</v>
      </c>
      <c r="E314" s="71" t="s">
        <v>284</v>
      </c>
      <c r="F314" s="71" t="s">
        <v>760</v>
      </c>
      <c r="G314" s="71" t="s">
        <v>829</v>
      </c>
      <c r="H314" s="192">
        <v>18169740</v>
      </c>
      <c r="I314" s="192"/>
      <c r="J314" s="192">
        <v>908487</v>
      </c>
      <c r="K314" s="192"/>
      <c r="L314" s="192">
        <v>17261253</v>
      </c>
      <c r="M314" s="192"/>
      <c r="N314" s="192">
        <v>18169739.969999999</v>
      </c>
      <c r="O314" s="192"/>
      <c r="P314" s="192">
        <v>908486.97</v>
      </c>
      <c r="Q314" s="192"/>
      <c r="R314" s="194">
        <v>17261253</v>
      </c>
      <c r="S314" s="72">
        <v>99.999999834890303</v>
      </c>
    </row>
    <row r="315" spans="1:19" x14ac:dyDescent="0.25">
      <c r="A315" s="32"/>
      <c r="B315" s="70" t="s">
        <v>282</v>
      </c>
      <c r="C315" s="71" t="s">
        <v>111</v>
      </c>
      <c r="D315" s="71" t="s">
        <v>260</v>
      </c>
      <c r="E315" s="71" t="s">
        <v>284</v>
      </c>
      <c r="F315" s="71" t="s">
        <v>760</v>
      </c>
      <c r="G315" s="71" t="s">
        <v>283</v>
      </c>
      <c r="H315" s="192">
        <v>18169740</v>
      </c>
      <c r="I315" s="192"/>
      <c r="J315" s="192">
        <v>908487</v>
      </c>
      <c r="K315" s="192"/>
      <c r="L315" s="192">
        <v>17261253</v>
      </c>
      <c r="M315" s="192"/>
      <c r="N315" s="192">
        <v>18169739.969999999</v>
      </c>
      <c r="O315" s="192"/>
      <c r="P315" s="192">
        <v>908486.97</v>
      </c>
      <c r="Q315" s="192"/>
      <c r="R315" s="194">
        <v>17261253</v>
      </c>
      <c r="S315" s="72">
        <v>99.999999834890303</v>
      </c>
    </row>
    <row r="316" spans="1:19" ht="63" x14ac:dyDescent="0.25">
      <c r="A316" s="32"/>
      <c r="B316" s="70" t="s">
        <v>606</v>
      </c>
      <c r="C316" s="71" t="s">
        <v>111</v>
      </c>
      <c r="D316" s="71" t="s">
        <v>260</v>
      </c>
      <c r="E316" s="71" t="s">
        <v>284</v>
      </c>
      <c r="F316" s="71" t="s">
        <v>342</v>
      </c>
      <c r="G316" s="71"/>
      <c r="H316" s="192">
        <v>140640.19</v>
      </c>
      <c r="I316" s="192"/>
      <c r="J316" s="192">
        <v>140640.19</v>
      </c>
      <c r="K316" s="192"/>
      <c r="L316" s="192">
        <v>0</v>
      </c>
      <c r="M316" s="192"/>
      <c r="N316" s="192">
        <v>90024.02</v>
      </c>
      <c r="O316" s="192"/>
      <c r="P316" s="192">
        <v>90024.02</v>
      </c>
      <c r="Q316" s="192"/>
      <c r="R316" s="194">
        <v>0</v>
      </c>
      <c r="S316" s="72">
        <v>64.010166652931858</v>
      </c>
    </row>
    <row r="317" spans="1:19" ht="31.5" x14ac:dyDescent="0.25">
      <c r="A317" s="32"/>
      <c r="B317" s="70" t="s">
        <v>279</v>
      </c>
      <c r="C317" s="71" t="s">
        <v>111</v>
      </c>
      <c r="D317" s="71" t="s">
        <v>260</v>
      </c>
      <c r="E317" s="71" t="s">
        <v>284</v>
      </c>
      <c r="F317" s="71" t="s">
        <v>342</v>
      </c>
      <c r="G317" s="71" t="s">
        <v>829</v>
      </c>
      <c r="H317" s="192">
        <v>140640.19</v>
      </c>
      <c r="I317" s="192"/>
      <c r="J317" s="192">
        <v>140640.19</v>
      </c>
      <c r="K317" s="192"/>
      <c r="L317" s="192">
        <v>0</v>
      </c>
      <c r="M317" s="192"/>
      <c r="N317" s="192">
        <v>90024.02</v>
      </c>
      <c r="O317" s="192"/>
      <c r="P317" s="192">
        <v>90024.02</v>
      </c>
      <c r="Q317" s="192"/>
      <c r="R317" s="194">
        <v>0</v>
      </c>
      <c r="S317" s="72">
        <v>64.010166652931858</v>
      </c>
    </row>
    <row r="318" spans="1:19" x14ac:dyDescent="0.25">
      <c r="A318" s="32"/>
      <c r="B318" s="70" t="s">
        <v>282</v>
      </c>
      <c r="C318" s="71" t="s">
        <v>111</v>
      </c>
      <c r="D318" s="71" t="s">
        <v>260</v>
      </c>
      <c r="E318" s="71" t="s">
        <v>284</v>
      </c>
      <c r="F318" s="71" t="s">
        <v>342</v>
      </c>
      <c r="G318" s="71" t="s">
        <v>283</v>
      </c>
      <c r="H318" s="192">
        <v>140640.19</v>
      </c>
      <c r="I318" s="192"/>
      <c r="J318" s="192">
        <v>140640.19</v>
      </c>
      <c r="K318" s="192"/>
      <c r="L318" s="192">
        <v>0</v>
      </c>
      <c r="M318" s="192"/>
      <c r="N318" s="192">
        <v>90024.02</v>
      </c>
      <c r="O318" s="192"/>
      <c r="P318" s="192">
        <v>90024.02</v>
      </c>
      <c r="Q318" s="192"/>
      <c r="R318" s="194">
        <v>0</v>
      </c>
      <c r="S318" s="72">
        <v>64.010166652931858</v>
      </c>
    </row>
    <row r="319" spans="1:19" ht="47.25" x14ac:dyDescent="0.25">
      <c r="A319" s="32"/>
      <c r="B319" s="70" t="s">
        <v>945</v>
      </c>
      <c r="C319" s="71" t="s">
        <v>111</v>
      </c>
      <c r="D319" s="71" t="s">
        <v>260</v>
      </c>
      <c r="E319" s="71" t="s">
        <v>284</v>
      </c>
      <c r="F319" s="71" t="s">
        <v>817</v>
      </c>
      <c r="G319" s="71"/>
      <c r="H319" s="192">
        <v>6858.16</v>
      </c>
      <c r="I319" s="192"/>
      <c r="J319" s="192">
        <v>6858.16</v>
      </c>
      <c r="K319" s="192"/>
      <c r="L319" s="192">
        <v>0</v>
      </c>
      <c r="M319" s="192"/>
      <c r="N319" s="192">
        <v>6858.16</v>
      </c>
      <c r="O319" s="192"/>
      <c r="P319" s="192">
        <v>6858.16</v>
      </c>
      <c r="Q319" s="192"/>
      <c r="R319" s="194">
        <v>0</v>
      </c>
      <c r="S319" s="72">
        <v>100</v>
      </c>
    </row>
    <row r="320" spans="1:19" ht="31.5" x14ac:dyDescent="0.25">
      <c r="A320" s="32"/>
      <c r="B320" s="70" t="s">
        <v>279</v>
      </c>
      <c r="C320" s="71" t="s">
        <v>111</v>
      </c>
      <c r="D320" s="71" t="s">
        <v>260</v>
      </c>
      <c r="E320" s="71" t="s">
        <v>284</v>
      </c>
      <c r="F320" s="71" t="s">
        <v>817</v>
      </c>
      <c r="G320" s="71" t="s">
        <v>829</v>
      </c>
      <c r="H320" s="192">
        <v>6858.16</v>
      </c>
      <c r="I320" s="192"/>
      <c r="J320" s="192">
        <v>6858.16</v>
      </c>
      <c r="K320" s="192"/>
      <c r="L320" s="192">
        <v>0</v>
      </c>
      <c r="M320" s="192"/>
      <c r="N320" s="192">
        <v>6858.16</v>
      </c>
      <c r="O320" s="192"/>
      <c r="P320" s="192">
        <v>6858.16</v>
      </c>
      <c r="Q320" s="192"/>
      <c r="R320" s="194">
        <v>0</v>
      </c>
      <c r="S320" s="72">
        <v>100</v>
      </c>
    </row>
    <row r="321" spans="1:19" x14ac:dyDescent="0.25">
      <c r="A321" s="32"/>
      <c r="B321" s="70" t="s">
        <v>282</v>
      </c>
      <c r="C321" s="71" t="s">
        <v>111</v>
      </c>
      <c r="D321" s="71" t="s">
        <v>260</v>
      </c>
      <c r="E321" s="71" t="s">
        <v>284</v>
      </c>
      <c r="F321" s="71" t="s">
        <v>817</v>
      </c>
      <c r="G321" s="71" t="s">
        <v>283</v>
      </c>
      <c r="H321" s="192">
        <v>6858.16</v>
      </c>
      <c r="I321" s="192"/>
      <c r="J321" s="192">
        <v>6858.16</v>
      </c>
      <c r="K321" s="192"/>
      <c r="L321" s="192">
        <v>0</v>
      </c>
      <c r="M321" s="192"/>
      <c r="N321" s="192">
        <v>6858.16</v>
      </c>
      <c r="O321" s="192"/>
      <c r="P321" s="192">
        <v>6858.16</v>
      </c>
      <c r="Q321" s="192"/>
      <c r="R321" s="194">
        <v>0</v>
      </c>
      <c r="S321" s="72">
        <v>100</v>
      </c>
    </row>
    <row r="322" spans="1:19" ht="63" x14ac:dyDescent="0.25">
      <c r="A322" s="32"/>
      <c r="B322" s="70" t="s">
        <v>606</v>
      </c>
      <c r="C322" s="71" t="s">
        <v>111</v>
      </c>
      <c r="D322" s="71" t="s">
        <v>260</v>
      </c>
      <c r="E322" s="71" t="s">
        <v>284</v>
      </c>
      <c r="F322" s="71" t="s">
        <v>818</v>
      </c>
      <c r="G322" s="71"/>
      <c r="H322" s="192">
        <v>140640.19</v>
      </c>
      <c r="I322" s="192"/>
      <c r="J322" s="192">
        <v>140640.19</v>
      </c>
      <c r="K322" s="192"/>
      <c r="L322" s="192">
        <v>0</v>
      </c>
      <c r="M322" s="192"/>
      <c r="N322" s="192">
        <v>90024.46</v>
      </c>
      <c r="O322" s="192"/>
      <c r="P322" s="192">
        <v>90024.46</v>
      </c>
      <c r="Q322" s="192"/>
      <c r="R322" s="194">
        <v>0</v>
      </c>
      <c r="S322" s="72">
        <v>64.010479508026833</v>
      </c>
    </row>
    <row r="323" spans="1:19" ht="31.5" x14ac:dyDescent="0.25">
      <c r="A323" s="32"/>
      <c r="B323" s="70" t="s">
        <v>279</v>
      </c>
      <c r="C323" s="71" t="s">
        <v>111</v>
      </c>
      <c r="D323" s="71" t="s">
        <v>260</v>
      </c>
      <c r="E323" s="71" t="s">
        <v>284</v>
      </c>
      <c r="F323" s="71" t="s">
        <v>818</v>
      </c>
      <c r="G323" s="71" t="s">
        <v>829</v>
      </c>
      <c r="H323" s="192">
        <v>140640.19</v>
      </c>
      <c r="I323" s="192"/>
      <c r="J323" s="192">
        <v>140640.19</v>
      </c>
      <c r="K323" s="192"/>
      <c r="L323" s="192">
        <v>0</v>
      </c>
      <c r="M323" s="192"/>
      <c r="N323" s="192">
        <v>90024.46</v>
      </c>
      <c r="O323" s="192"/>
      <c r="P323" s="192">
        <v>90024.46</v>
      </c>
      <c r="Q323" s="192"/>
      <c r="R323" s="194">
        <v>0</v>
      </c>
      <c r="S323" s="72">
        <v>64.010479508026833</v>
      </c>
    </row>
    <row r="324" spans="1:19" x14ac:dyDescent="0.25">
      <c r="A324" s="32"/>
      <c r="B324" s="70" t="s">
        <v>282</v>
      </c>
      <c r="C324" s="71" t="s">
        <v>111</v>
      </c>
      <c r="D324" s="71" t="s">
        <v>260</v>
      </c>
      <c r="E324" s="71" t="s">
        <v>284</v>
      </c>
      <c r="F324" s="71" t="s">
        <v>818</v>
      </c>
      <c r="G324" s="71" t="s">
        <v>283</v>
      </c>
      <c r="H324" s="192">
        <v>140640.19</v>
      </c>
      <c r="I324" s="192"/>
      <c r="J324" s="192">
        <v>140640.19</v>
      </c>
      <c r="K324" s="192"/>
      <c r="L324" s="192">
        <v>0</v>
      </c>
      <c r="M324" s="192"/>
      <c r="N324" s="192">
        <v>90024.46</v>
      </c>
      <c r="O324" s="192"/>
      <c r="P324" s="192">
        <v>90024.46</v>
      </c>
      <c r="Q324" s="192"/>
      <c r="R324" s="194">
        <v>0</v>
      </c>
      <c r="S324" s="72">
        <v>64.010479508026833</v>
      </c>
    </row>
    <row r="325" spans="1:19" ht="31.5" x14ac:dyDescent="0.25">
      <c r="A325" s="32"/>
      <c r="B325" s="70" t="s">
        <v>343</v>
      </c>
      <c r="C325" s="71" t="s">
        <v>111</v>
      </c>
      <c r="D325" s="71" t="s">
        <v>260</v>
      </c>
      <c r="E325" s="71" t="s">
        <v>344</v>
      </c>
      <c r="F325" s="71"/>
      <c r="G325" s="71"/>
      <c r="H325" s="192">
        <v>13238273.949999999</v>
      </c>
      <c r="I325" s="192"/>
      <c r="J325" s="192">
        <v>7513273.9500000002</v>
      </c>
      <c r="K325" s="192"/>
      <c r="L325" s="192">
        <v>5725000</v>
      </c>
      <c r="M325" s="192"/>
      <c r="N325" s="192">
        <v>13238273.949999999</v>
      </c>
      <c r="O325" s="192"/>
      <c r="P325" s="192">
        <v>7513273.9500000002</v>
      </c>
      <c r="Q325" s="192"/>
      <c r="R325" s="194">
        <v>5725000</v>
      </c>
      <c r="S325" s="72">
        <v>100</v>
      </c>
    </row>
    <row r="326" spans="1:19" ht="31.5" x14ac:dyDescent="0.25">
      <c r="A326" s="32"/>
      <c r="B326" s="70" t="s">
        <v>879</v>
      </c>
      <c r="C326" s="71" t="s">
        <v>111</v>
      </c>
      <c r="D326" s="71" t="s">
        <v>260</v>
      </c>
      <c r="E326" s="71" t="s">
        <v>344</v>
      </c>
      <c r="F326" s="71" t="s">
        <v>234</v>
      </c>
      <c r="G326" s="71"/>
      <c r="H326" s="192">
        <v>7455445.6699999999</v>
      </c>
      <c r="I326" s="192"/>
      <c r="J326" s="192">
        <v>7455445.6699999999</v>
      </c>
      <c r="K326" s="192"/>
      <c r="L326" s="192">
        <v>0</v>
      </c>
      <c r="M326" s="192"/>
      <c r="N326" s="192">
        <v>7455445.6699999999</v>
      </c>
      <c r="O326" s="192"/>
      <c r="P326" s="192">
        <v>7455445.6699999999</v>
      </c>
      <c r="Q326" s="192"/>
      <c r="R326" s="194">
        <v>0</v>
      </c>
      <c r="S326" s="72">
        <v>100</v>
      </c>
    </row>
    <row r="327" spans="1:19" ht="31.5" x14ac:dyDescent="0.25">
      <c r="A327" s="32"/>
      <c r="B327" s="70" t="s">
        <v>279</v>
      </c>
      <c r="C327" s="71" t="s">
        <v>111</v>
      </c>
      <c r="D327" s="71" t="s">
        <v>260</v>
      </c>
      <c r="E327" s="71" t="s">
        <v>344</v>
      </c>
      <c r="F327" s="71" t="s">
        <v>234</v>
      </c>
      <c r="G327" s="71" t="s">
        <v>829</v>
      </c>
      <c r="H327" s="192">
        <v>7455445.6699999999</v>
      </c>
      <c r="I327" s="192"/>
      <c r="J327" s="192">
        <v>7455445.6699999999</v>
      </c>
      <c r="K327" s="192"/>
      <c r="L327" s="192">
        <v>0</v>
      </c>
      <c r="M327" s="192"/>
      <c r="N327" s="192">
        <v>7455445.6699999999</v>
      </c>
      <c r="O327" s="192"/>
      <c r="P327" s="192">
        <v>7455445.6699999999</v>
      </c>
      <c r="Q327" s="192"/>
      <c r="R327" s="194">
        <v>0</v>
      </c>
      <c r="S327" s="72">
        <v>100</v>
      </c>
    </row>
    <row r="328" spans="1:19" x14ac:dyDescent="0.25">
      <c r="A328" s="32"/>
      <c r="B328" s="70" t="s">
        <v>282</v>
      </c>
      <c r="C328" s="71" t="s">
        <v>111</v>
      </c>
      <c r="D328" s="71" t="s">
        <v>260</v>
      </c>
      <c r="E328" s="71" t="s">
        <v>344</v>
      </c>
      <c r="F328" s="71" t="s">
        <v>234</v>
      </c>
      <c r="G328" s="71" t="s">
        <v>283</v>
      </c>
      <c r="H328" s="192">
        <v>7455445.6699999999</v>
      </c>
      <c r="I328" s="192"/>
      <c r="J328" s="192">
        <v>7455445.6699999999</v>
      </c>
      <c r="K328" s="192"/>
      <c r="L328" s="192">
        <v>0</v>
      </c>
      <c r="M328" s="192"/>
      <c r="N328" s="192">
        <v>7455445.6699999999</v>
      </c>
      <c r="O328" s="192"/>
      <c r="P328" s="192">
        <v>7455445.6699999999</v>
      </c>
      <c r="Q328" s="192"/>
      <c r="R328" s="194">
        <v>0</v>
      </c>
      <c r="S328" s="72">
        <v>100</v>
      </c>
    </row>
    <row r="329" spans="1:19" ht="47.25" x14ac:dyDescent="0.25">
      <c r="A329" s="32"/>
      <c r="B329" s="70" t="s">
        <v>1098</v>
      </c>
      <c r="C329" s="71" t="s">
        <v>111</v>
      </c>
      <c r="D329" s="71" t="s">
        <v>260</v>
      </c>
      <c r="E329" s="71" t="s">
        <v>344</v>
      </c>
      <c r="F329" s="71" t="s">
        <v>1099</v>
      </c>
      <c r="G329" s="71"/>
      <c r="H329" s="192">
        <v>5500000</v>
      </c>
      <c r="I329" s="192"/>
      <c r="J329" s="192">
        <v>0</v>
      </c>
      <c r="K329" s="192"/>
      <c r="L329" s="192">
        <v>5500000</v>
      </c>
      <c r="M329" s="192"/>
      <c r="N329" s="192">
        <v>5500000</v>
      </c>
      <c r="O329" s="192"/>
      <c r="P329" s="192">
        <v>0</v>
      </c>
      <c r="Q329" s="192"/>
      <c r="R329" s="194">
        <v>5500000</v>
      </c>
      <c r="S329" s="72">
        <v>100</v>
      </c>
    </row>
    <row r="330" spans="1:19" ht="31.5" x14ac:dyDescent="0.25">
      <c r="A330" s="32"/>
      <c r="B330" s="70" t="s">
        <v>279</v>
      </c>
      <c r="C330" s="71" t="s">
        <v>111</v>
      </c>
      <c r="D330" s="71" t="s">
        <v>260</v>
      </c>
      <c r="E330" s="71" t="s">
        <v>344</v>
      </c>
      <c r="F330" s="71" t="s">
        <v>1099</v>
      </c>
      <c r="G330" s="71" t="s">
        <v>829</v>
      </c>
      <c r="H330" s="192">
        <v>5500000</v>
      </c>
      <c r="I330" s="192"/>
      <c r="J330" s="192">
        <v>0</v>
      </c>
      <c r="K330" s="192"/>
      <c r="L330" s="192">
        <v>5500000</v>
      </c>
      <c r="M330" s="192"/>
      <c r="N330" s="192">
        <v>5500000</v>
      </c>
      <c r="O330" s="192"/>
      <c r="P330" s="192">
        <v>0</v>
      </c>
      <c r="Q330" s="192"/>
      <c r="R330" s="194">
        <v>5500000</v>
      </c>
      <c r="S330" s="72">
        <v>100</v>
      </c>
    </row>
    <row r="331" spans="1:19" x14ac:dyDescent="0.25">
      <c r="A331" s="32"/>
      <c r="B331" s="70" t="s">
        <v>282</v>
      </c>
      <c r="C331" s="71" t="s">
        <v>111</v>
      </c>
      <c r="D331" s="71" t="s">
        <v>260</v>
      </c>
      <c r="E331" s="71" t="s">
        <v>344</v>
      </c>
      <c r="F331" s="71" t="s">
        <v>1099</v>
      </c>
      <c r="G331" s="71" t="s">
        <v>283</v>
      </c>
      <c r="H331" s="192">
        <v>5500000</v>
      </c>
      <c r="I331" s="192"/>
      <c r="J331" s="192">
        <v>0</v>
      </c>
      <c r="K331" s="192"/>
      <c r="L331" s="192">
        <v>5500000</v>
      </c>
      <c r="M331" s="192"/>
      <c r="N331" s="192">
        <v>5500000</v>
      </c>
      <c r="O331" s="192"/>
      <c r="P331" s="192">
        <v>0</v>
      </c>
      <c r="Q331" s="192"/>
      <c r="R331" s="194">
        <v>5500000</v>
      </c>
      <c r="S331" s="72">
        <v>100</v>
      </c>
    </row>
    <row r="332" spans="1:19" ht="31.5" x14ac:dyDescent="0.25">
      <c r="A332" s="32"/>
      <c r="B332" s="70" t="s">
        <v>755</v>
      </c>
      <c r="C332" s="71" t="s">
        <v>111</v>
      </c>
      <c r="D332" s="71" t="s">
        <v>260</v>
      </c>
      <c r="E332" s="71" t="s">
        <v>344</v>
      </c>
      <c r="F332" s="71" t="s">
        <v>756</v>
      </c>
      <c r="G332" s="71"/>
      <c r="H332" s="192">
        <v>225000</v>
      </c>
      <c r="I332" s="192"/>
      <c r="J332" s="192">
        <v>0</v>
      </c>
      <c r="K332" s="192"/>
      <c r="L332" s="192">
        <v>225000</v>
      </c>
      <c r="M332" s="192"/>
      <c r="N332" s="192">
        <v>225000</v>
      </c>
      <c r="O332" s="192"/>
      <c r="P332" s="192">
        <v>0</v>
      </c>
      <c r="Q332" s="192"/>
      <c r="R332" s="194">
        <v>225000</v>
      </c>
      <c r="S332" s="72">
        <v>100</v>
      </c>
    </row>
    <row r="333" spans="1:19" ht="31.5" x14ac:dyDescent="0.25">
      <c r="A333" s="32"/>
      <c r="B333" s="70" t="s">
        <v>279</v>
      </c>
      <c r="C333" s="71" t="s">
        <v>111</v>
      </c>
      <c r="D333" s="71" t="s">
        <v>260</v>
      </c>
      <c r="E333" s="71" t="s">
        <v>344</v>
      </c>
      <c r="F333" s="71" t="s">
        <v>756</v>
      </c>
      <c r="G333" s="71" t="s">
        <v>829</v>
      </c>
      <c r="H333" s="192">
        <v>225000</v>
      </c>
      <c r="I333" s="192"/>
      <c r="J333" s="192">
        <v>0</v>
      </c>
      <c r="K333" s="192"/>
      <c r="L333" s="192">
        <v>225000</v>
      </c>
      <c r="M333" s="192"/>
      <c r="N333" s="192">
        <v>225000</v>
      </c>
      <c r="O333" s="192"/>
      <c r="P333" s="192">
        <v>0</v>
      </c>
      <c r="Q333" s="192"/>
      <c r="R333" s="194">
        <v>225000</v>
      </c>
      <c r="S333" s="72">
        <v>100</v>
      </c>
    </row>
    <row r="334" spans="1:19" x14ac:dyDescent="0.25">
      <c r="A334" s="32"/>
      <c r="B334" s="70" t="s">
        <v>282</v>
      </c>
      <c r="C334" s="71" t="s">
        <v>111</v>
      </c>
      <c r="D334" s="71" t="s">
        <v>260</v>
      </c>
      <c r="E334" s="71" t="s">
        <v>344</v>
      </c>
      <c r="F334" s="71" t="s">
        <v>756</v>
      </c>
      <c r="G334" s="71" t="s">
        <v>283</v>
      </c>
      <c r="H334" s="192">
        <v>225000</v>
      </c>
      <c r="I334" s="192"/>
      <c r="J334" s="192">
        <v>0</v>
      </c>
      <c r="K334" s="192"/>
      <c r="L334" s="192">
        <v>225000</v>
      </c>
      <c r="M334" s="192"/>
      <c r="N334" s="192">
        <v>225000</v>
      </c>
      <c r="O334" s="192"/>
      <c r="P334" s="192">
        <v>0</v>
      </c>
      <c r="Q334" s="192"/>
      <c r="R334" s="194">
        <v>225000</v>
      </c>
      <c r="S334" s="72">
        <v>100</v>
      </c>
    </row>
    <row r="335" spans="1:19" ht="47.25" x14ac:dyDescent="0.25">
      <c r="A335" s="32"/>
      <c r="B335" s="70" t="s">
        <v>1098</v>
      </c>
      <c r="C335" s="71" t="s">
        <v>111</v>
      </c>
      <c r="D335" s="71" t="s">
        <v>260</v>
      </c>
      <c r="E335" s="71" t="s">
        <v>344</v>
      </c>
      <c r="F335" s="71" t="s">
        <v>1100</v>
      </c>
      <c r="G335" s="71"/>
      <c r="H335" s="192">
        <v>55555.55</v>
      </c>
      <c r="I335" s="192"/>
      <c r="J335" s="192">
        <v>55555.55</v>
      </c>
      <c r="K335" s="192"/>
      <c r="L335" s="192">
        <v>0</v>
      </c>
      <c r="M335" s="192"/>
      <c r="N335" s="192">
        <v>55555.55</v>
      </c>
      <c r="O335" s="192"/>
      <c r="P335" s="192">
        <v>55555.55</v>
      </c>
      <c r="Q335" s="192"/>
      <c r="R335" s="194">
        <v>0</v>
      </c>
      <c r="S335" s="72">
        <v>100</v>
      </c>
    </row>
    <row r="336" spans="1:19" ht="31.5" x14ac:dyDescent="0.25">
      <c r="A336" s="32"/>
      <c r="B336" s="70" t="s">
        <v>279</v>
      </c>
      <c r="C336" s="71" t="s">
        <v>111</v>
      </c>
      <c r="D336" s="71" t="s">
        <v>260</v>
      </c>
      <c r="E336" s="71" t="s">
        <v>344</v>
      </c>
      <c r="F336" s="71" t="s">
        <v>1100</v>
      </c>
      <c r="G336" s="71" t="s">
        <v>829</v>
      </c>
      <c r="H336" s="192">
        <v>55555.55</v>
      </c>
      <c r="I336" s="192"/>
      <c r="J336" s="192">
        <v>55555.55</v>
      </c>
      <c r="K336" s="192"/>
      <c r="L336" s="192">
        <v>0</v>
      </c>
      <c r="M336" s="192"/>
      <c r="N336" s="192">
        <v>55555.55</v>
      </c>
      <c r="O336" s="192"/>
      <c r="P336" s="192">
        <v>55555.55</v>
      </c>
      <c r="Q336" s="192"/>
      <c r="R336" s="194">
        <v>0</v>
      </c>
      <c r="S336" s="72">
        <v>100</v>
      </c>
    </row>
    <row r="337" spans="1:19" x14ac:dyDescent="0.25">
      <c r="A337" s="32"/>
      <c r="B337" s="70" t="s">
        <v>282</v>
      </c>
      <c r="C337" s="71" t="s">
        <v>111</v>
      </c>
      <c r="D337" s="71" t="s">
        <v>260</v>
      </c>
      <c r="E337" s="71" t="s">
        <v>344</v>
      </c>
      <c r="F337" s="71" t="s">
        <v>1100</v>
      </c>
      <c r="G337" s="71" t="s">
        <v>283</v>
      </c>
      <c r="H337" s="192">
        <v>55555.55</v>
      </c>
      <c r="I337" s="192"/>
      <c r="J337" s="192">
        <v>55555.55</v>
      </c>
      <c r="K337" s="192"/>
      <c r="L337" s="192">
        <v>0</v>
      </c>
      <c r="M337" s="192"/>
      <c r="N337" s="192">
        <v>55555.55</v>
      </c>
      <c r="O337" s="192"/>
      <c r="P337" s="192">
        <v>55555.55</v>
      </c>
      <c r="Q337" s="192"/>
      <c r="R337" s="194">
        <v>0</v>
      </c>
      <c r="S337" s="72">
        <v>100</v>
      </c>
    </row>
    <row r="338" spans="1:19" ht="31.5" x14ac:dyDescent="0.25">
      <c r="A338" s="32"/>
      <c r="B338" s="70" t="s">
        <v>755</v>
      </c>
      <c r="C338" s="71" t="s">
        <v>111</v>
      </c>
      <c r="D338" s="71" t="s">
        <v>260</v>
      </c>
      <c r="E338" s="71" t="s">
        <v>344</v>
      </c>
      <c r="F338" s="71" t="s">
        <v>757</v>
      </c>
      <c r="G338" s="71"/>
      <c r="H338" s="192">
        <v>2272.73</v>
      </c>
      <c r="I338" s="192"/>
      <c r="J338" s="192">
        <v>2272.73</v>
      </c>
      <c r="K338" s="192"/>
      <c r="L338" s="192">
        <v>0</v>
      </c>
      <c r="M338" s="192"/>
      <c r="N338" s="192">
        <v>2272.73</v>
      </c>
      <c r="O338" s="192"/>
      <c r="P338" s="192">
        <v>2272.73</v>
      </c>
      <c r="Q338" s="192"/>
      <c r="R338" s="194">
        <v>0</v>
      </c>
      <c r="S338" s="72">
        <v>100</v>
      </c>
    </row>
    <row r="339" spans="1:19" ht="31.5" x14ac:dyDescent="0.25">
      <c r="A339" s="32"/>
      <c r="B339" s="70" t="s">
        <v>279</v>
      </c>
      <c r="C339" s="71" t="s">
        <v>111</v>
      </c>
      <c r="D339" s="71" t="s">
        <v>260</v>
      </c>
      <c r="E339" s="71" t="s">
        <v>344</v>
      </c>
      <c r="F339" s="71" t="s">
        <v>757</v>
      </c>
      <c r="G339" s="71" t="s">
        <v>829</v>
      </c>
      <c r="H339" s="192">
        <v>2272.73</v>
      </c>
      <c r="I339" s="192"/>
      <c r="J339" s="192">
        <v>2272.73</v>
      </c>
      <c r="K339" s="192"/>
      <c r="L339" s="192">
        <v>0</v>
      </c>
      <c r="M339" s="192"/>
      <c r="N339" s="192">
        <v>2272.73</v>
      </c>
      <c r="O339" s="192"/>
      <c r="P339" s="192">
        <v>2272.73</v>
      </c>
      <c r="Q339" s="192"/>
      <c r="R339" s="194">
        <v>0</v>
      </c>
      <c r="S339" s="72">
        <v>100</v>
      </c>
    </row>
    <row r="340" spans="1:19" x14ac:dyDescent="0.25">
      <c r="A340" s="32"/>
      <c r="B340" s="70" t="s">
        <v>282</v>
      </c>
      <c r="C340" s="71" t="s">
        <v>111</v>
      </c>
      <c r="D340" s="71" t="s">
        <v>260</v>
      </c>
      <c r="E340" s="71" t="s">
        <v>344</v>
      </c>
      <c r="F340" s="71" t="s">
        <v>757</v>
      </c>
      <c r="G340" s="71" t="s">
        <v>283</v>
      </c>
      <c r="H340" s="192">
        <v>2272.73</v>
      </c>
      <c r="I340" s="192"/>
      <c r="J340" s="192">
        <v>2272.73</v>
      </c>
      <c r="K340" s="192"/>
      <c r="L340" s="192">
        <v>0</v>
      </c>
      <c r="M340" s="192"/>
      <c r="N340" s="192">
        <v>2272.73</v>
      </c>
      <c r="O340" s="192"/>
      <c r="P340" s="192">
        <v>2272.73</v>
      </c>
      <c r="Q340" s="192"/>
      <c r="R340" s="194">
        <v>0</v>
      </c>
      <c r="S340" s="72">
        <v>100</v>
      </c>
    </row>
    <row r="341" spans="1:19" ht="47.25" x14ac:dyDescent="0.25">
      <c r="A341" s="32"/>
      <c r="B341" s="70" t="s">
        <v>347</v>
      </c>
      <c r="C341" s="71" t="s">
        <v>111</v>
      </c>
      <c r="D341" s="71" t="s">
        <v>260</v>
      </c>
      <c r="E341" s="71" t="s">
        <v>348</v>
      </c>
      <c r="F341" s="71"/>
      <c r="G341" s="71"/>
      <c r="H341" s="192">
        <v>40115548.619999997</v>
      </c>
      <c r="I341" s="192"/>
      <c r="J341" s="192">
        <v>21316672.98</v>
      </c>
      <c r="K341" s="192"/>
      <c r="L341" s="192">
        <v>18270917</v>
      </c>
      <c r="M341" s="192"/>
      <c r="N341" s="192">
        <v>39022569.509999998</v>
      </c>
      <c r="O341" s="192"/>
      <c r="P341" s="192">
        <v>20223693.870000001</v>
      </c>
      <c r="Q341" s="192"/>
      <c r="R341" s="194">
        <v>18270917</v>
      </c>
      <c r="S341" s="72">
        <v>97.275422753522847</v>
      </c>
    </row>
    <row r="342" spans="1:19" ht="31.5" x14ac:dyDescent="0.25">
      <c r="A342" s="32"/>
      <c r="B342" s="70" t="s">
        <v>349</v>
      </c>
      <c r="C342" s="71" t="s">
        <v>111</v>
      </c>
      <c r="D342" s="71" t="s">
        <v>260</v>
      </c>
      <c r="E342" s="71" t="s">
        <v>348</v>
      </c>
      <c r="F342" s="71" t="s">
        <v>236</v>
      </c>
      <c r="G342" s="71"/>
      <c r="H342" s="192">
        <v>17174402.469999999</v>
      </c>
      <c r="I342" s="192"/>
      <c r="J342" s="192">
        <v>16646443.83</v>
      </c>
      <c r="K342" s="192"/>
      <c r="L342" s="192">
        <v>0</v>
      </c>
      <c r="M342" s="192"/>
      <c r="N342" s="192">
        <v>16081423.359999999</v>
      </c>
      <c r="O342" s="192"/>
      <c r="P342" s="192">
        <v>15553464.720000001</v>
      </c>
      <c r="Q342" s="192"/>
      <c r="R342" s="194">
        <v>0</v>
      </c>
      <c r="S342" s="72">
        <v>93.635999203412169</v>
      </c>
    </row>
    <row r="343" spans="1:19" ht="31.5" x14ac:dyDescent="0.25">
      <c r="A343" s="32"/>
      <c r="B343" s="70" t="s">
        <v>279</v>
      </c>
      <c r="C343" s="71" t="s">
        <v>111</v>
      </c>
      <c r="D343" s="71" t="s">
        <v>260</v>
      </c>
      <c r="E343" s="71" t="s">
        <v>348</v>
      </c>
      <c r="F343" s="71" t="s">
        <v>236</v>
      </c>
      <c r="G343" s="71" t="s">
        <v>829</v>
      </c>
      <c r="H343" s="192">
        <v>17174402.469999999</v>
      </c>
      <c r="I343" s="192"/>
      <c r="J343" s="192">
        <v>16646443.83</v>
      </c>
      <c r="K343" s="192"/>
      <c r="L343" s="192">
        <v>0</v>
      </c>
      <c r="M343" s="192"/>
      <c r="N343" s="192">
        <v>16081423.359999999</v>
      </c>
      <c r="O343" s="192"/>
      <c r="P343" s="192">
        <v>15553464.720000001</v>
      </c>
      <c r="Q343" s="192"/>
      <c r="R343" s="194">
        <v>0</v>
      </c>
      <c r="S343" s="72">
        <v>93.635999203412169</v>
      </c>
    </row>
    <row r="344" spans="1:19" x14ac:dyDescent="0.25">
      <c r="A344" s="32"/>
      <c r="B344" s="70" t="s">
        <v>282</v>
      </c>
      <c r="C344" s="71" t="s">
        <v>111</v>
      </c>
      <c r="D344" s="71" t="s">
        <v>260</v>
      </c>
      <c r="E344" s="71" t="s">
        <v>348</v>
      </c>
      <c r="F344" s="71" t="s">
        <v>236</v>
      </c>
      <c r="G344" s="71" t="s">
        <v>283</v>
      </c>
      <c r="H344" s="192">
        <v>17174402.469999999</v>
      </c>
      <c r="I344" s="192"/>
      <c r="J344" s="192">
        <v>16646443.83</v>
      </c>
      <c r="K344" s="192"/>
      <c r="L344" s="192">
        <v>0</v>
      </c>
      <c r="M344" s="192"/>
      <c r="N344" s="192">
        <v>16081423.359999999</v>
      </c>
      <c r="O344" s="192"/>
      <c r="P344" s="192">
        <v>15553464.720000001</v>
      </c>
      <c r="Q344" s="192"/>
      <c r="R344" s="194">
        <v>0</v>
      </c>
      <c r="S344" s="72">
        <v>93.635999203412169</v>
      </c>
    </row>
    <row r="345" spans="1:19" ht="110.25" x14ac:dyDescent="0.25">
      <c r="A345" s="32"/>
      <c r="B345" s="70" t="s">
        <v>608</v>
      </c>
      <c r="C345" s="71" t="s">
        <v>111</v>
      </c>
      <c r="D345" s="71" t="s">
        <v>260</v>
      </c>
      <c r="E345" s="71" t="s">
        <v>348</v>
      </c>
      <c r="F345" s="71" t="s">
        <v>609</v>
      </c>
      <c r="G345" s="71"/>
      <c r="H345" s="192">
        <v>18270917</v>
      </c>
      <c r="I345" s="192"/>
      <c r="J345" s="192">
        <v>0</v>
      </c>
      <c r="K345" s="192"/>
      <c r="L345" s="192">
        <v>18270917</v>
      </c>
      <c r="M345" s="192"/>
      <c r="N345" s="192">
        <v>18270917</v>
      </c>
      <c r="O345" s="192"/>
      <c r="P345" s="192">
        <v>0</v>
      </c>
      <c r="Q345" s="192"/>
      <c r="R345" s="194">
        <v>18270917</v>
      </c>
      <c r="S345" s="72">
        <v>100</v>
      </c>
    </row>
    <row r="346" spans="1:19" ht="31.5" x14ac:dyDescent="0.25">
      <c r="A346" s="32"/>
      <c r="B346" s="70" t="s">
        <v>279</v>
      </c>
      <c r="C346" s="71" t="s">
        <v>111</v>
      </c>
      <c r="D346" s="71" t="s">
        <v>260</v>
      </c>
      <c r="E346" s="71" t="s">
        <v>348</v>
      </c>
      <c r="F346" s="71" t="s">
        <v>609</v>
      </c>
      <c r="G346" s="71" t="s">
        <v>829</v>
      </c>
      <c r="H346" s="192">
        <v>18270917</v>
      </c>
      <c r="I346" s="192"/>
      <c r="J346" s="192">
        <v>0</v>
      </c>
      <c r="K346" s="192"/>
      <c r="L346" s="192">
        <v>18270917</v>
      </c>
      <c r="M346" s="192"/>
      <c r="N346" s="192">
        <v>18270917</v>
      </c>
      <c r="O346" s="192"/>
      <c r="P346" s="192">
        <v>0</v>
      </c>
      <c r="Q346" s="192"/>
      <c r="R346" s="194">
        <v>18270917</v>
      </c>
      <c r="S346" s="72">
        <v>100</v>
      </c>
    </row>
    <row r="347" spans="1:19" x14ac:dyDescent="0.25">
      <c r="A347" s="32"/>
      <c r="B347" s="70" t="s">
        <v>282</v>
      </c>
      <c r="C347" s="71" t="s">
        <v>111</v>
      </c>
      <c r="D347" s="71" t="s">
        <v>260</v>
      </c>
      <c r="E347" s="71" t="s">
        <v>348</v>
      </c>
      <c r="F347" s="71" t="s">
        <v>609</v>
      </c>
      <c r="G347" s="71" t="s">
        <v>283</v>
      </c>
      <c r="H347" s="192">
        <v>18270917</v>
      </c>
      <c r="I347" s="192"/>
      <c r="J347" s="192">
        <v>0</v>
      </c>
      <c r="K347" s="192"/>
      <c r="L347" s="192">
        <v>18270917</v>
      </c>
      <c r="M347" s="192"/>
      <c r="N347" s="192">
        <v>18270917</v>
      </c>
      <c r="O347" s="192"/>
      <c r="P347" s="192">
        <v>0</v>
      </c>
      <c r="Q347" s="192"/>
      <c r="R347" s="194">
        <v>18270917</v>
      </c>
      <c r="S347" s="72">
        <v>100</v>
      </c>
    </row>
    <row r="348" spans="1:19" ht="110.25" x14ac:dyDescent="0.25">
      <c r="A348" s="32"/>
      <c r="B348" s="70" t="s">
        <v>608</v>
      </c>
      <c r="C348" s="71" t="s">
        <v>111</v>
      </c>
      <c r="D348" s="71" t="s">
        <v>260</v>
      </c>
      <c r="E348" s="71" t="s">
        <v>348</v>
      </c>
      <c r="F348" s="71" t="s">
        <v>610</v>
      </c>
      <c r="G348" s="71"/>
      <c r="H348" s="192">
        <v>4670229.1500000004</v>
      </c>
      <c r="I348" s="192"/>
      <c r="J348" s="192">
        <v>4670229.1500000004</v>
      </c>
      <c r="K348" s="192"/>
      <c r="L348" s="192">
        <v>0</v>
      </c>
      <c r="M348" s="192"/>
      <c r="N348" s="192">
        <v>4670229.1500000004</v>
      </c>
      <c r="O348" s="192"/>
      <c r="P348" s="192">
        <v>4670229.1500000004</v>
      </c>
      <c r="Q348" s="192"/>
      <c r="R348" s="194">
        <v>0</v>
      </c>
      <c r="S348" s="72">
        <v>100</v>
      </c>
    </row>
    <row r="349" spans="1:19" ht="31.5" x14ac:dyDescent="0.25">
      <c r="A349" s="32"/>
      <c r="B349" s="70" t="s">
        <v>279</v>
      </c>
      <c r="C349" s="71" t="s">
        <v>111</v>
      </c>
      <c r="D349" s="71" t="s">
        <v>260</v>
      </c>
      <c r="E349" s="71" t="s">
        <v>348</v>
      </c>
      <c r="F349" s="71" t="s">
        <v>610</v>
      </c>
      <c r="G349" s="71" t="s">
        <v>829</v>
      </c>
      <c r="H349" s="192">
        <v>4670229.1500000004</v>
      </c>
      <c r="I349" s="192"/>
      <c r="J349" s="192">
        <v>4670229.1500000004</v>
      </c>
      <c r="K349" s="192"/>
      <c r="L349" s="192">
        <v>0</v>
      </c>
      <c r="M349" s="192"/>
      <c r="N349" s="192">
        <v>4670229.1500000004</v>
      </c>
      <c r="O349" s="192"/>
      <c r="P349" s="192">
        <v>4670229.1500000004</v>
      </c>
      <c r="Q349" s="192"/>
      <c r="R349" s="194">
        <v>0</v>
      </c>
      <c r="S349" s="72">
        <v>100</v>
      </c>
    </row>
    <row r="350" spans="1:19" x14ac:dyDescent="0.25">
      <c r="A350" s="32"/>
      <c r="B350" s="70" t="s">
        <v>282</v>
      </c>
      <c r="C350" s="71" t="s">
        <v>111</v>
      </c>
      <c r="D350" s="71" t="s">
        <v>260</v>
      </c>
      <c r="E350" s="71" t="s">
        <v>348</v>
      </c>
      <c r="F350" s="71" t="s">
        <v>610</v>
      </c>
      <c r="G350" s="71" t="s">
        <v>283</v>
      </c>
      <c r="H350" s="192">
        <v>4670229.1500000004</v>
      </c>
      <c r="I350" s="192"/>
      <c r="J350" s="192">
        <v>4670229.1500000004</v>
      </c>
      <c r="K350" s="192"/>
      <c r="L350" s="192">
        <v>0</v>
      </c>
      <c r="M350" s="192"/>
      <c r="N350" s="192">
        <v>4670229.1500000004</v>
      </c>
      <c r="O350" s="192"/>
      <c r="P350" s="192">
        <v>4670229.1500000004</v>
      </c>
      <c r="Q350" s="192"/>
      <c r="R350" s="194">
        <v>0</v>
      </c>
      <c r="S350" s="72">
        <v>100</v>
      </c>
    </row>
    <row r="351" spans="1:19" ht="31.5" x14ac:dyDescent="0.25">
      <c r="A351" s="32"/>
      <c r="B351" s="70" t="s">
        <v>881</v>
      </c>
      <c r="C351" s="71" t="s">
        <v>111</v>
      </c>
      <c r="D351" s="71" t="s">
        <v>260</v>
      </c>
      <c r="E351" s="71" t="s">
        <v>261</v>
      </c>
      <c r="F351" s="71"/>
      <c r="G351" s="71"/>
      <c r="H351" s="192">
        <v>801335.7</v>
      </c>
      <c r="I351" s="192"/>
      <c r="J351" s="192">
        <v>601335.69999999995</v>
      </c>
      <c r="K351" s="192"/>
      <c r="L351" s="192">
        <v>200000</v>
      </c>
      <c r="M351" s="192"/>
      <c r="N351" s="192">
        <v>801335.7</v>
      </c>
      <c r="O351" s="192"/>
      <c r="P351" s="192">
        <v>601335.69999999995</v>
      </c>
      <c r="Q351" s="192"/>
      <c r="R351" s="194">
        <v>200000</v>
      </c>
      <c r="S351" s="72">
        <v>100</v>
      </c>
    </row>
    <row r="352" spans="1:19" ht="47.25" x14ac:dyDescent="0.25">
      <c r="A352" s="32"/>
      <c r="B352" s="70" t="s">
        <v>882</v>
      </c>
      <c r="C352" s="71" t="s">
        <v>111</v>
      </c>
      <c r="D352" s="71" t="s">
        <v>260</v>
      </c>
      <c r="E352" s="71" t="s">
        <v>261</v>
      </c>
      <c r="F352" s="71" t="s">
        <v>234</v>
      </c>
      <c r="G352" s="71"/>
      <c r="H352" s="192">
        <v>599315.5</v>
      </c>
      <c r="I352" s="192"/>
      <c r="J352" s="192">
        <v>599315.5</v>
      </c>
      <c r="K352" s="192"/>
      <c r="L352" s="192">
        <v>0</v>
      </c>
      <c r="M352" s="192"/>
      <c r="N352" s="192">
        <v>599315.5</v>
      </c>
      <c r="O352" s="192"/>
      <c r="P352" s="192">
        <v>599315.5</v>
      </c>
      <c r="Q352" s="192"/>
      <c r="R352" s="194">
        <v>0</v>
      </c>
      <c r="S352" s="72">
        <v>100</v>
      </c>
    </row>
    <row r="353" spans="1:19" ht="31.5" x14ac:dyDescent="0.25">
      <c r="A353" s="32"/>
      <c r="B353" s="70" t="s">
        <v>279</v>
      </c>
      <c r="C353" s="71" t="s">
        <v>111</v>
      </c>
      <c r="D353" s="71" t="s">
        <v>260</v>
      </c>
      <c r="E353" s="71" t="s">
        <v>261</v>
      </c>
      <c r="F353" s="71" t="s">
        <v>234</v>
      </c>
      <c r="G353" s="71" t="s">
        <v>829</v>
      </c>
      <c r="H353" s="192">
        <v>599315.5</v>
      </c>
      <c r="I353" s="192"/>
      <c r="J353" s="192">
        <v>599315.5</v>
      </c>
      <c r="K353" s="192"/>
      <c r="L353" s="192">
        <v>0</v>
      </c>
      <c r="M353" s="192"/>
      <c r="N353" s="192">
        <v>599315.5</v>
      </c>
      <c r="O353" s="192"/>
      <c r="P353" s="192">
        <v>599315.5</v>
      </c>
      <c r="Q353" s="192"/>
      <c r="R353" s="194">
        <v>0</v>
      </c>
      <c r="S353" s="72">
        <v>100</v>
      </c>
    </row>
    <row r="354" spans="1:19" x14ac:dyDescent="0.25">
      <c r="A354" s="32"/>
      <c r="B354" s="70" t="s">
        <v>282</v>
      </c>
      <c r="C354" s="71" t="s">
        <v>111</v>
      </c>
      <c r="D354" s="71" t="s">
        <v>260</v>
      </c>
      <c r="E354" s="71" t="s">
        <v>261</v>
      </c>
      <c r="F354" s="71" t="s">
        <v>234</v>
      </c>
      <c r="G354" s="71" t="s">
        <v>283</v>
      </c>
      <c r="H354" s="192">
        <v>599315.5</v>
      </c>
      <c r="I354" s="192"/>
      <c r="J354" s="192">
        <v>599315.5</v>
      </c>
      <c r="K354" s="192"/>
      <c r="L354" s="192">
        <v>0</v>
      </c>
      <c r="M354" s="192"/>
      <c r="N354" s="192">
        <v>599315.5</v>
      </c>
      <c r="O354" s="192"/>
      <c r="P354" s="192">
        <v>599315.5</v>
      </c>
      <c r="Q354" s="192"/>
      <c r="R354" s="194">
        <v>0</v>
      </c>
      <c r="S354" s="72">
        <v>100</v>
      </c>
    </row>
    <row r="355" spans="1:19" ht="31.5" x14ac:dyDescent="0.25">
      <c r="A355" s="32"/>
      <c r="B355" s="70" t="s">
        <v>755</v>
      </c>
      <c r="C355" s="71" t="s">
        <v>111</v>
      </c>
      <c r="D355" s="71" t="s">
        <v>260</v>
      </c>
      <c r="E355" s="71" t="s">
        <v>261</v>
      </c>
      <c r="F355" s="71" t="s">
        <v>756</v>
      </c>
      <c r="G355" s="71"/>
      <c r="H355" s="192">
        <v>200000</v>
      </c>
      <c r="I355" s="192"/>
      <c r="J355" s="192">
        <v>0</v>
      </c>
      <c r="K355" s="192"/>
      <c r="L355" s="192">
        <v>200000</v>
      </c>
      <c r="M355" s="192"/>
      <c r="N355" s="192">
        <v>200000</v>
      </c>
      <c r="O355" s="192"/>
      <c r="P355" s="192">
        <v>0</v>
      </c>
      <c r="Q355" s="192"/>
      <c r="R355" s="194">
        <v>200000</v>
      </c>
      <c r="S355" s="72">
        <v>100</v>
      </c>
    </row>
    <row r="356" spans="1:19" ht="31.5" x14ac:dyDescent="0.25">
      <c r="A356" s="32"/>
      <c r="B356" s="70" t="s">
        <v>279</v>
      </c>
      <c r="C356" s="71" t="s">
        <v>111</v>
      </c>
      <c r="D356" s="71" t="s">
        <v>260</v>
      </c>
      <c r="E356" s="71" t="s">
        <v>261</v>
      </c>
      <c r="F356" s="71" t="s">
        <v>756</v>
      </c>
      <c r="G356" s="71" t="s">
        <v>829</v>
      </c>
      <c r="H356" s="192">
        <v>200000</v>
      </c>
      <c r="I356" s="192"/>
      <c r="J356" s="192">
        <v>0</v>
      </c>
      <c r="K356" s="192"/>
      <c r="L356" s="192">
        <v>200000</v>
      </c>
      <c r="M356" s="192"/>
      <c r="N356" s="192">
        <v>200000</v>
      </c>
      <c r="O356" s="192"/>
      <c r="P356" s="192">
        <v>0</v>
      </c>
      <c r="Q356" s="192"/>
      <c r="R356" s="194">
        <v>200000</v>
      </c>
      <c r="S356" s="72">
        <v>100</v>
      </c>
    </row>
    <row r="357" spans="1:19" x14ac:dyDescent="0.25">
      <c r="A357" s="32"/>
      <c r="B357" s="70" t="s">
        <v>282</v>
      </c>
      <c r="C357" s="71" t="s">
        <v>111</v>
      </c>
      <c r="D357" s="71" t="s">
        <v>260</v>
      </c>
      <c r="E357" s="71" t="s">
        <v>261</v>
      </c>
      <c r="F357" s="71" t="s">
        <v>756</v>
      </c>
      <c r="G357" s="71" t="s">
        <v>283</v>
      </c>
      <c r="H357" s="192">
        <v>200000</v>
      </c>
      <c r="I357" s="192"/>
      <c r="J357" s="192">
        <v>0</v>
      </c>
      <c r="K357" s="192"/>
      <c r="L357" s="192">
        <v>200000</v>
      </c>
      <c r="M357" s="192"/>
      <c r="N357" s="192">
        <v>200000</v>
      </c>
      <c r="O357" s="192"/>
      <c r="P357" s="192">
        <v>0</v>
      </c>
      <c r="Q357" s="192"/>
      <c r="R357" s="194">
        <v>200000</v>
      </c>
      <c r="S357" s="72">
        <v>100</v>
      </c>
    </row>
    <row r="358" spans="1:19" ht="31.5" x14ac:dyDescent="0.25">
      <c r="A358" s="32"/>
      <c r="B358" s="70" t="s">
        <v>755</v>
      </c>
      <c r="C358" s="71" t="s">
        <v>111</v>
      </c>
      <c r="D358" s="71" t="s">
        <v>260</v>
      </c>
      <c r="E358" s="71" t="s">
        <v>261</v>
      </c>
      <c r="F358" s="71" t="s">
        <v>757</v>
      </c>
      <c r="G358" s="71"/>
      <c r="H358" s="192">
        <v>2020.2</v>
      </c>
      <c r="I358" s="192"/>
      <c r="J358" s="192">
        <v>2020.2</v>
      </c>
      <c r="K358" s="192"/>
      <c r="L358" s="192">
        <v>0</v>
      </c>
      <c r="M358" s="192"/>
      <c r="N358" s="192">
        <v>2020.2</v>
      </c>
      <c r="O358" s="192"/>
      <c r="P358" s="192">
        <v>2020.2</v>
      </c>
      <c r="Q358" s="192"/>
      <c r="R358" s="194">
        <v>0</v>
      </c>
      <c r="S358" s="72">
        <v>100</v>
      </c>
    </row>
    <row r="359" spans="1:19" ht="31.5" x14ac:dyDescent="0.25">
      <c r="A359" s="32"/>
      <c r="B359" s="70" t="s">
        <v>279</v>
      </c>
      <c r="C359" s="71" t="s">
        <v>111</v>
      </c>
      <c r="D359" s="71" t="s">
        <v>260</v>
      </c>
      <c r="E359" s="71" t="s">
        <v>261</v>
      </c>
      <c r="F359" s="71" t="s">
        <v>757</v>
      </c>
      <c r="G359" s="71" t="s">
        <v>829</v>
      </c>
      <c r="H359" s="192">
        <v>2020.2</v>
      </c>
      <c r="I359" s="192"/>
      <c r="J359" s="192">
        <v>2020.2</v>
      </c>
      <c r="K359" s="192"/>
      <c r="L359" s="192">
        <v>0</v>
      </c>
      <c r="M359" s="192"/>
      <c r="N359" s="192">
        <v>2020.2</v>
      </c>
      <c r="O359" s="192"/>
      <c r="P359" s="192">
        <v>2020.2</v>
      </c>
      <c r="Q359" s="192"/>
      <c r="R359" s="194">
        <v>0</v>
      </c>
      <c r="S359" s="72">
        <v>100</v>
      </c>
    </row>
    <row r="360" spans="1:19" x14ac:dyDescent="0.25">
      <c r="A360" s="32"/>
      <c r="B360" s="70" t="s">
        <v>282</v>
      </c>
      <c r="C360" s="71" t="s">
        <v>111</v>
      </c>
      <c r="D360" s="71" t="s">
        <v>260</v>
      </c>
      <c r="E360" s="71" t="s">
        <v>261</v>
      </c>
      <c r="F360" s="71" t="s">
        <v>757</v>
      </c>
      <c r="G360" s="71" t="s">
        <v>283</v>
      </c>
      <c r="H360" s="192">
        <v>2020.2</v>
      </c>
      <c r="I360" s="192"/>
      <c r="J360" s="192">
        <v>2020.2</v>
      </c>
      <c r="K360" s="192"/>
      <c r="L360" s="192">
        <v>0</v>
      </c>
      <c r="M360" s="192"/>
      <c r="N360" s="192">
        <v>2020.2</v>
      </c>
      <c r="O360" s="192"/>
      <c r="P360" s="192">
        <v>2020.2</v>
      </c>
      <c r="Q360" s="192"/>
      <c r="R360" s="194">
        <v>0</v>
      </c>
      <c r="S360" s="72">
        <v>100</v>
      </c>
    </row>
    <row r="361" spans="1:19" ht="63" x14ac:dyDescent="0.25">
      <c r="A361" s="32"/>
      <c r="B361" s="70" t="s">
        <v>345</v>
      </c>
      <c r="C361" s="71" t="s">
        <v>111</v>
      </c>
      <c r="D361" s="71" t="s">
        <v>260</v>
      </c>
      <c r="E361" s="71" t="s">
        <v>346</v>
      </c>
      <c r="F361" s="71"/>
      <c r="G361" s="71"/>
      <c r="H361" s="192">
        <v>69176679</v>
      </c>
      <c r="I361" s="192"/>
      <c r="J361" s="192">
        <v>45183692</v>
      </c>
      <c r="K361" s="192"/>
      <c r="L361" s="192">
        <v>23992987</v>
      </c>
      <c r="M361" s="192"/>
      <c r="N361" s="192">
        <v>68804783.019999996</v>
      </c>
      <c r="O361" s="192"/>
      <c r="P361" s="192">
        <v>44811796.020000003</v>
      </c>
      <c r="Q361" s="192"/>
      <c r="R361" s="194">
        <v>23992987</v>
      </c>
      <c r="S361" s="72">
        <v>99.462396886673318</v>
      </c>
    </row>
    <row r="362" spans="1:19" ht="47.25" x14ac:dyDescent="0.25">
      <c r="A362" s="32"/>
      <c r="B362" s="70" t="s">
        <v>351</v>
      </c>
      <c r="C362" s="71" t="s">
        <v>111</v>
      </c>
      <c r="D362" s="71" t="s">
        <v>260</v>
      </c>
      <c r="E362" s="71" t="s">
        <v>346</v>
      </c>
      <c r="F362" s="71" t="s">
        <v>236</v>
      </c>
      <c r="G362" s="71"/>
      <c r="H362" s="192">
        <v>35404312.689999998</v>
      </c>
      <c r="I362" s="192"/>
      <c r="J362" s="192">
        <v>35404312.689999998</v>
      </c>
      <c r="K362" s="192"/>
      <c r="L362" s="192">
        <v>0</v>
      </c>
      <c r="M362" s="192"/>
      <c r="N362" s="192">
        <v>35032416.710000001</v>
      </c>
      <c r="O362" s="192"/>
      <c r="P362" s="192">
        <v>35032416.710000001</v>
      </c>
      <c r="Q362" s="192"/>
      <c r="R362" s="194">
        <v>0</v>
      </c>
      <c r="S362" s="72">
        <v>98.94957435480724</v>
      </c>
    </row>
    <row r="363" spans="1:19" ht="78.75" x14ac:dyDescent="0.25">
      <c r="A363" s="32"/>
      <c r="B363" s="70" t="s">
        <v>226</v>
      </c>
      <c r="C363" s="71" t="s">
        <v>111</v>
      </c>
      <c r="D363" s="71" t="s">
        <v>260</v>
      </c>
      <c r="E363" s="71" t="s">
        <v>346</v>
      </c>
      <c r="F363" s="71" t="s">
        <v>236</v>
      </c>
      <c r="G363" s="71" t="s">
        <v>134</v>
      </c>
      <c r="H363" s="192">
        <v>21135844.239999998</v>
      </c>
      <c r="I363" s="192"/>
      <c r="J363" s="192">
        <v>21135844.239999998</v>
      </c>
      <c r="K363" s="192"/>
      <c r="L363" s="192">
        <v>0</v>
      </c>
      <c r="M363" s="192"/>
      <c r="N363" s="192">
        <v>20764908.260000002</v>
      </c>
      <c r="O363" s="192"/>
      <c r="P363" s="192">
        <v>20764908.260000002</v>
      </c>
      <c r="Q363" s="192"/>
      <c r="R363" s="194">
        <v>0</v>
      </c>
      <c r="S363" s="72">
        <v>98.244990946242908</v>
      </c>
    </row>
    <row r="364" spans="1:19" x14ac:dyDescent="0.25">
      <c r="A364" s="32"/>
      <c r="B364" s="70" t="s">
        <v>419</v>
      </c>
      <c r="C364" s="71" t="s">
        <v>111</v>
      </c>
      <c r="D364" s="71" t="s">
        <v>260</v>
      </c>
      <c r="E364" s="71" t="s">
        <v>346</v>
      </c>
      <c r="F364" s="71" t="s">
        <v>236</v>
      </c>
      <c r="G364" s="71" t="s">
        <v>98</v>
      </c>
      <c r="H364" s="192">
        <v>21135844.239999998</v>
      </c>
      <c r="I364" s="192"/>
      <c r="J364" s="192">
        <v>21135844.239999998</v>
      </c>
      <c r="K364" s="192"/>
      <c r="L364" s="192">
        <v>0</v>
      </c>
      <c r="M364" s="192"/>
      <c r="N364" s="192">
        <v>20764908.260000002</v>
      </c>
      <c r="O364" s="192"/>
      <c r="P364" s="192">
        <v>20764908.260000002</v>
      </c>
      <c r="Q364" s="192"/>
      <c r="R364" s="194">
        <v>0</v>
      </c>
      <c r="S364" s="72">
        <v>98.244990946242908</v>
      </c>
    </row>
    <row r="365" spans="1:19" ht="31.5" x14ac:dyDescent="0.25">
      <c r="A365" s="32"/>
      <c r="B365" s="70" t="s">
        <v>228</v>
      </c>
      <c r="C365" s="71" t="s">
        <v>111</v>
      </c>
      <c r="D365" s="71" t="s">
        <v>260</v>
      </c>
      <c r="E365" s="71" t="s">
        <v>346</v>
      </c>
      <c r="F365" s="71" t="s">
        <v>236</v>
      </c>
      <c r="G365" s="71" t="s">
        <v>768</v>
      </c>
      <c r="H365" s="192">
        <v>13036144.460000001</v>
      </c>
      <c r="I365" s="192"/>
      <c r="J365" s="192">
        <v>13036144.460000001</v>
      </c>
      <c r="K365" s="192"/>
      <c r="L365" s="192">
        <v>0</v>
      </c>
      <c r="M365" s="192"/>
      <c r="N365" s="192">
        <v>13035400.460000001</v>
      </c>
      <c r="O365" s="192"/>
      <c r="P365" s="192">
        <v>13035400.460000001</v>
      </c>
      <c r="Q365" s="192"/>
      <c r="R365" s="194">
        <v>0</v>
      </c>
      <c r="S365" s="72">
        <v>99.99429279107575</v>
      </c>
    </row>
    <row r="366" spans="1:19" ht="31.5" x14ac:dyDescent="0.25">
      <c r="A366" s="32"/>
      <c r="B366" s="70" t="s">
        <v>229</v>
      </c>
      <c r="C366" s="71" t="s">
        <v>111</v>
      </c>
      <c r="D366" s="71" t="s">
        <v>260</v>
      </c>
      <c r="E366" s="71" t="s">
        <v>346</v>
      </c>
      <c r="F366" s="71" t="s">
        <v>236</v>
      </c>
      <c r="G366" s="71" t="s">
        <v>230</v>
      </c>
      <c r="H366" s="192">
        <v>13036144.460000001</v>
      </c>
      <c r="I366" s="192"/>
      <c r="J366" s="192">
        <v>13036144.460000001</v>
      </c>
      <c r="K366" s="192"/>
      <c r="L366" s="192">
        <v>0</v>
      </c>
      <c r="M366" s="192"/>
      <c r="N366" s="192">
        <v>13035400.460000001</v>
      </c>
      <c r="O366" s="192"/>
      <c r="P366" s="192">
        <v>13035400.460000001</v>
      </c>
      <c r="Q366" s="192"/>
      <c r="R366" s="194">
        <v>0</v>
      </c>
      <c r="S366" s="72">
        <v>99.99429279107575</v>
      </c>
    </row>
    <row r="367" spans="1:19" ht="31.5" x14ac:dyDescent="0.25">
      <c r="A367" s="32"/>
      <c r="B367" s="70" t="s">
        <v>279</v>
      </c>
      <c r="C367" s="71" t="s">
        <v>111</v>
      </c>
      <c r="D367" s="71" t="s">
        <v>260</v>
      </c>
      <c r="E367" s="71" t="s">
        <v>346</v>
      </c>
      <c r="F367" s="71" t="s">
        <v>236</v>
      </c>
      <c r="G367" s="71" t="s">
        <v>829</v>
      </c>
      <c r="H367" s="192">
        <v>1168201</v>
      </c>
      <c r="I367" s="192"/>
      <c r="J367" s="192">
        <v>1168201</v>
      </c>
      <c r="K367" s="192"/>
      <c r="L367" s="192">
        <v>0</v>
      </c>
      <c r="M367" s="192"/>
      <c r="N367" s="192">
        <v>1167985</v>
      </c>
      <c r="O367" s="192"/>
      <c r="P367" s="192">
        <v>1167985</v>
      </c>
      <c r="Q367" s="192"/>
      <c r="R367" s="194">
        <v>0</v>
      </c>
      <c r="S367" s="72">
        <v>99.98151003123607</v>
      </c>
    </row>
    <row r="368" spans="1:19" x14ac:dyDescent="0.25">
      <c r="A368" s="32"/>
      <c r="B368" s="70" t="s">
        <v>282</v>
      </c>
      <c r="C368" s="71" t="s">
        <v>111</v>
      </c>
      <c r="D368" s="71" t="s">
        <v>260</v>
      </c>
      <c r="E368" s="71" t="s">
        <v>346</v>
      </c>
      <c r="F368" s="71" t="s">
        <v>236</v>
      </c>
      <c r="G368" s="71" t="s">
        <v>283</v>
      </c>
      <c r="H368" s="192">
        <v>1168201</v>
      </c>
      <c r="I368" s="192"/>
      <c r="J368" s="192">
        <v>1168201</v>
      </c>
      <c r="K368" s="192"/>
      <c r="L368" s="192">
        <v>0</v>
      </c>
      <c r="M368" s="192"/>
      <c r="N368" s="192">
        <v>1167985</v>
      </c>
      <c r="O368" s="192"/>
      <c r="P368" s="192">
        <v>1167985</v>
      </c>
      <c r="Q368" s="192"/>
      <c r="R368" s="194">
        <v>0</v>
      </c>
      <c r="S368" s="72">
        <v>99.98151003123607</v>
      </c>
    </row>
    <row r="369" spans="1:19" x14ac:dyDescent="0.25">
      <c r="A369" s="32"/>
      <c r="B369" s="70" t="s">
        <v>231</v>
      </c>
      <c r="C369" s="71" t="s">
        <v>111</v>
      </c>
      <c r="D369" s="71" t="s">
        <v>260</v>
      </c>
      <c r="E369" s="71" t="s">
        <v>346</v>
      </c>
      <c r="F369" s="71" t="s">
        <v>236</v>
      </c>
      <c r="G369" s="71" t="s">
        <v>828</v>
      </c>
      <c r="H369" s="192">
        <v>64122.99</v>
      </c>
      <c r="I369" s="192"/>
      <c r="J369" s="192">
        <v>64122.99</v>
      </c>
      <c r="K369" s="192"/>
      <c r="L369" s="192">
        <v>0</v>
      </c>
      <c r="M369" s="192"/>
      <c r="N369" s="192">
        <v>64122.99</v>
      </c>
      <c r="O369" s="192"/>
      <c r="P369" s="192">
        <v>64122.99</v>
      </c>
      <c r="Q369" s="192"/>
      <c r="R369" s="194">
        <v>0</v>
      </c>
      <c r="S369" s="72">
        <v>100</v>
      </c>
    </row>
    <row r="370" spans="1:19" x14ac:dyDescent="0.25">
      <c r="A370" s="32"/>
      <c r="B370" s="70" t="s">
        <v>232</v>
      </c>
      <c r="C370" s="71" t="s">
        <v>111</v>
      </c>
      <c r="D370" s="71" t="s">
        <v>260</v>
      </c>
      <c r="E370" s="71" t="s">
        <v>346</v>
      </c>
      <c r="F370" s="71" t="s">
        <v>236</v>
      </c>
      <c r="G370" s="71" t="s">
        <v>233</v>
      </c>
      <c r="H370" s="192">
        <v>64122.99</v>
      </c>
      <c r="I370" s="192"/>
      <c r="J370" s="192">
        <v>64122.99</v>
      </c>
      <c r="K370" s="192"/>
      <c r="L370" s="192">
        <v>0</v>
      </c>
      <c r="M370" s="192"/>
      <c r="N370" s="192">
        <v>64122.99</v>
      </c>
      <c r="O370" s="192"/>
      <c r="P370" s="192">
        <v>64122.99</v>
      </c>
      <c r="Q370" s="192"/>
      <c r="R370" s="194">
        <v>0</v>
      </c>
      <c r="S370" s="72">
        <v>100</v>
      </c>
    </row>
    <row r="371" spans="1:19" ht="110.25" x14ac:dyDescent="0.25">
      <c r="A371" s="32"/>
      <c r="B371" s="70" t="s">
        <v>608</v>
      </c>
      <c r="C371" s="71" t="s">
        <v>111</v>
      </c>
      <c r="D371" s="71" t="s">
        <v>260</v>
      </c>
      <c r="E371" s="71" t="s">
        <v>346</v>
      </c>
      <c r="F371" s="71" t="s">
        <v>609</v>
      </c>
      <c r="G371" s="71"/>
      <c r="H371" s="192">
        <v>23992987</v>
      </c>
      <c r="I371" s="192"/>
      <c r="J371" s="192">
        <v>0</v>
      </c>
      <c r="K371" s="192"/>
      <c r="L371" s="192">
        <v>23992987</v>
      </c>
      <c r="M371" s="192"/>
      <c r="N371" s="192">
        <v>23992987</v>
      </c>
      <c r="O371" s="192"/>
      <c r="P371" s="192">
        <v>0</v>
      </c>
      <c r="Q371" s="192"/>
      <c r="R371" s="194">
        <v>23992987</v>
      </c>
      <c r="S371" s="72">
        <v>100</v>
      </c>
    </row>
    <row r="372" spans="1:19" ht="78.75" x14ac:dyDescent="0.25">
      <c r="A372" s="32"/>
      <c r="B372" s="70" t="s">
        <v>226</v>
      </c>
      <c r="C372" s="71" t="s">
        <v>111</v>
      </c>
      <c r="D372" s="71" t="s">
        <v>260</v>
      </c>
      <c r="E372" s="71" t="s">
        <v>346</v>
      </c>
      <c r="F372" s="71" t="s">
        <v>609</v>
      </c>
      <c r="G372" s="71" t="s">
        <v>134</v>
      </c>
      <c r="H372" s="192">
        <v>22118966.32</v>
      </c>
      <c r="I372" s="192"/>
      <c r="J372" s="192">
        <v>0</v>
      </c>
      <c r="K372" s="192"/>
      <c r="L372" s="192">
        <v>22118966.32</v>
      </c>
      <c r="M372" s="192"/>
      <c r="N372" s="192">
        <v>22118966.32</v>
      </c>
      <c r="O372" s="192"/>
      <c r="P372" s="192">
        <v>0</v>
      </c>
      <c r="Q372" s="192"/>
      <c r="R372" s="194">
        <v>22118966.32</v>
      </c>
      <c r="S372" s="72">
        <v>100</v>
      </c>
    </row>
    <row r="373" spans="1:19" x14ac:dyDescent="0.25">
      <c r="A373" s="32"/>
      <c r="B373" s="70" t="s">
        <v>419</v>
      </c>
      <c r="C373" s="71" t="s">
        <v>111</v>
      </c>
      <c r="D373" s="71" t="s">
        <v>260</v>
      </c>
      <c r="E373" s="71" t="s">
        <v>346</v>
      </c>
      <c r="F373" s="71" t="s">
        <v>609</v>
      </c>
      <c r="G373" s="71" t="s">
        <v>98</v>
      </c>
      <c r="H373" s="192">
        <v>22118966.32</v>
      </c>
      <c r="I373" s="192"/>
      <c r="J373" s="192">
        <v>0</v>
      </c>
      <c r="K373" s="192"/>
      <c r="L373" s="192">
        <v>22118966.32</v>
      </c>
      <c r="M373" s="192"/>
      <c r="N373" s="192">
        <v>22118966.32</v>
      </c>
      <c r="O373" s="192"/>
      <c r="P373" s="192">
        <v>0</v>
      </c>
      <c r="Q373" s="192"/>
      <c r="R373" s="194">
        <v>22118966.32</v>
      </c>
      <c r="S373" s="72">
        <v>100</v>
      </c>
    </row>
    <row r="374" spans="1:19" ht="31.5" x14ac:dyDescent="0.25">
      <c r="A374" s="32"/>
      <c r="B374" s="70" t="s">
        <v>279</v>
      </c>
      <c r="C374" s="71" t="s">
        <v>111</v>
      </c>
      <c r="D374" s="71" t="s">
        <v>260</v>
      </c>
      <c r="E374" s="71" t="s">
        <v>346</v>
      </c>
      <c r="F374" s="71" t="s">
        <v>609</v>
      </c>
      <c r="G374" s="71" t="s">
        <v>829</v>
      </c>
      <c r="H374" s="192">
        <v>1874020.68</v>
      </c>
      <c r="I374" s="192"/>
      <c r="J374" s="192">
        <v>0</v>
      </c>
      <c r="K374" s="192"/>
      <c r="L374" s="192">
        <v>1874020.68</v>
      </c>
      <c r="M374" s="192"/>
      <c r="N374" s="192">
        <v>1874020.68</v>
      </c>
      <c r="O374" s="192"/>
      <c r="P374" s="192">
        <v>0</v>
      </c>
      <c r="Q374" s="192"/>
      <c r="R374" s="194">
        <v>1874020.68</v>
      </c>
      <c r="S374" s="72">
        <v>100</v>
      </c>
    </row>
    <row r="375" spans="1:19" x14ac:dyDescent="0.25">
      <c r="A375" s="32"/>
      <c r="B375" s="70" t="s">
        <v>282</v>
      </c>
      <c r="C375" s="71" t="s">
        <v>111</v>
      </c>
      <c r="D375" s="71" t="s">
        <v>260</v>
      </c>
      <c r="E375" s="71" t="s">
        <v>346</v>
      </c>
      <c r="F375" s="71" t="s">
        <v>609</v>
      </c>
      <c r="G375" s="71" t="s">
        <v>283</v>
      </c>
      <c r="H375" s="192">
        <v>1874020.68</v>
      </c>
      <c r="I375" s="192"/>
      <c r="J375" s="192">
        <v>0</v>
      </c>
      <c r="K375" s="192"/>
      <c r="L375" s="192">
        <v>1874020.68</v>
      </c>
      <c r="M375" s="192"/>
      <c r="N375" s="192">
        <v>1874020.68</v>
      </c>
      <c r="O375" s="192"/>
      <c r="P375" s="192">
        <v>0</v>
      </c>
      <c r="Q375" s="192"/>
      <c r="R375" s="194">
        <v>1874020.68</v>
      </c>
      <c r="S375" s="72">
        <v>100</v>
      </c>
    </row>
    <row r="376" spans="1:19" ht="110.25" x14ac:dyDescent="0.25">
      <c r="A376" s="32"/>
      <c r="B376" s="70" t="s">
        <v>608</v>
      </c>
      <c r="C376" s="71" t="s">
        <v>111</v>
      </c>
      <c r="D376" s="71" t="s">
        <v>260</v>
      </c>
      <c r="E376" s="71" t="s">
        <v>346</v>
      </c>
      <c r="F376" s="71" t="s">
        <v>610</v>
      </c>
      <c r="G376" s="71"/>
      <c r="H376" s="192">
        <v>9779379.3100000005</v>
      </c>
      <c r="I376" s="192"/>
      <c r="J376" s="192">
        <v>9779379.3100000005</v>
      </c>
      <c r="K376" s="192"/>
      <c r="L376" s="192">
        <v>0</v>
      </c>
      <c r="M376" s="192"/>
      <c r="N376" s="192">
        <v>9779379.3100000005</v>
      </c>
      <c r="O376" s="192"/>
      <c r="P376" s="192">
        <v>9779379.3100000005</v>
      </c>
      <c r="Q376" s="192"/>
      <c r="R376" s="194">
        <v>0</v>
      </c>
      <c r="S376" s="72">
        <v>100</v>
      </c>
    </row>
    <row r="377" spans="1:19" ht="78.75" x14ac:dyDescent="0.25">
      <c r="A377" s="32"/>
      <c r="B377" s="70" t="s">
        <v>226</v>
      </c>
      <c r="C377" s="71" t="s">
        <v>111</v>
      </c>
      <c r="D377" s="71" t="s">
        <v>260</v>
      </c>
      <c r="E377" s="71" t="s">
        <v>346</v>
      </c>
      <c r="F377" s="71" t="s">
        <v>610</v>
      </c>
      <c r="G377" s="71" t="s">
        <v>134</v>
      </c>
      <c r="H377" s="192">
        <v>5901470.2999999998</v>
      </c>
      <c r="I377" s="192"/>
      <c r="J377" s="192">
        <v>5901470.2999999998</v>
      </c>
      <c r="K377" s="192"/>
      <c r="L377" s="192">
        <v>0</v>
      </c>
      <c r="M377" s="192"/>
      <c r="N377" s="192">
        <v>5901470.2999999998</v>
      </c>
      <c r="O377" s="192"/>
      <c r="P377" s="192">
        <v>5901470.2999999998</v>
      </c>
      <c r="Q377" s="192"/>
      <c r="R377" s="194">
        <v>0</v>
      </c>
      <c r="S377" s="72">
        <v>100</v>
      </c>
    </row>
    <row r="378" spans="1:19" x14ac:dyDescent="0.25">
      <c r="A378" s="32"/>
      <c r="B378" s="70" t="s">
        <v>419</v>
      </c>
      <c r="C378" s="71" t="s">
        <v>111</v>
      </c>
      <c r="D378" s="71" t="s">
        <v>260</v>
      </c>
      <c r="E378" s="71" t="s">
        <v>346</v>
      </c>
      <c r="F378" s="71" t="s">
        <v>610</v>
      </c>
      <c r="G378" s="71" t="s">
        <v>98</v>
      </c>
      <c r="H378" s="192">
        <v>5901470.2999999998</v>
      </c>
      <c r="I378" s="192"/>
      <c r="J378" s="192">
        <v>5901470.2999999998</v>
      </c>
      <c r="K378" s="192"/>
      <c r="L378" s="192">
        <v>0</v>
      </c>
      <c r="M378" s="192"/>
      <c r="N378" s="192">
        <v>5901470.2999999998</v>
      </c>
      <c r="O378" s="192"/>
      <c r="P378" s="192">
        <v>5901470.2999999998</v>
      </c>
      <c r="Q378" s="192"/>
      <c r="R378" s="194">
        <v>0</v>
      </c>
      <c r="S378" s="72">
        <v>100</v>
      </c>
    </row>
    <row r="379" spans="1:19" ht="31.5" x14ac:dyDescent="0.25">
      <c r="A379" s="32"/>
      <c r="B379" s="70" t="s">
        <v>279</v>
      </c>
      <c r="C379" s="71" t="s">
        <v>111</v>
      </c>
      <c r="D379" s="71" t="s">
        <v>260</v>
      </c>
      <c r="E379" s="71" t="s">
        <v>346</v>
      </c>
      <c r="F379" s="71" t="s">
        <v>610</v>
      </c>
      <c r="G379" s="71" t="s">
        <v>829</v>
      </c>
      <c r="H379" s="192">
        <v>3877909.01</v>
      </c>
      <c r="I379" s="192"/>
      <c r="J379" s="192">
        <v>3877909.01</v>
      </c>
      <c r="K379" s="192"/>
      <c r="L379" s="192">
        <v>0</v>
      </c>
      <c r="M379" s="192"/>
      <c r="N379" s="192">
        <v>3877909.01</v>
      </c>
      <c r="O379" s="192"/>
      <c r="P379" s="192">
        <v>3877909.01</v>
      </c>
      <c r="Q379" s="192"/>
      <c r="R379" s="194">
        <v>0</v>
      </c>
      <c r="S379" s="72">
        <v>100</v>
      </c>
    </row>
    <row r="380" spans="1:19" x14ac:dyDescent="0.25">
      <c r="A380" s="32"/>
      <c r="B380" s="70" t="s">
        <v>282</v>
      </c>
      <c r="C380" s="71" t="s">
        <v>111</v>
      </c>
      <c r="D380" s="71" t="s">
        <v>260</v>
      </c>
      <c r="E380" s="71" t="s">
        <v>346</v>
      </c>
      <c r="F380" s="71" t="s">
        <v>610</v>
      </c>
      <c r="G380" s="71" t="s">
        <v>283</v>
      </c>
      <c r="H380" s="192">
        <v>3877909.01</v>
      </c>
      <c r="I380" s="192"/>
      <c r="J380" s="192">
        <v>3877909.01</v>
      </c>
      <c r="K380" s="192"/>
      <c r="L380" s="192">
        <v>0</v>
      </c>
      <c r="M380" s="192"/>
      <c r="N380" s="192">
        <v>3877909.01</v>
      </c>
      <c r="O380" s="192"/>
      <c r="P380" s="192">
        <v>3877909.01</v>
      </c>
      <c r="Q380" s="192"/>
      <c r="R380" s="194">
        <v>0</v>
      </c>
      <c r="S380" s="72">
        <v>100</v>
      </c>
    </row>
    <row r="381" spans="1:19" x14ac:dyDescent="0.25">
      <c r="A381" s="32"/>
      <c r="B381" s="70" t="s">
        <v>352</v>
      </c>
      <c r="C381" s="71" t="s">
        <v>111</v>
      </c>
      <c r="D381" s="71" t="s">
        <v>260</v>
      </c>
      <c r="E381" s="71" t="s">
        <v>353</v>
      </c>
      <c r="F381" s="71"/>
      <c r="G381" s="71"/>
      <c r="H381" s="192">
        <v>15000</v>
      </c>
      <c r="I381" s="192"/>
      <c r="J381" s="192">
        <v>15000</v>
      </c>
      <c r="K381" s="192"/>
      <c r="L381" s="192">
        <v>0</v>
      </c>
      <c r="M381" s="192"/>
      <c r="N381" s="192">
        <v>15000</v>
      </c>
      <c r="O381" s="192"/>
      <c r="P381" s="192">
        <v>15000</v>
      </c>
      <c r="Q381" s="192"/>
      <c r="R381" s="194">
        <v>0</v>
      </c>
      <c r="S381" s="72">
        <v>100</v>
      </c>
    </row>
    <row r="382" spans="1:19" x14ac:dyDescent="0.25">
      <c r="A382" s="32"/>
      <c r="B382" s="70" t="s">
        <v>354</v>
      </c>
      <c r="C382" s="71" t="s">
        <v>111</v>
      </c>
      <c r="D382" s="71" t="s">
        <v>260</v>
      </c>
      <c r="E382" s="71" t="s">
        <v>353</v>
      </c>
      <c r="F382" s="71" t="s">
        <v>355</v>
      </c>
      <c r="G382" s="71"/>
      <c r="H382" s="192">
        <v>15000</v>
      </c>
      <c r="I382" s="192"/>
      <c r="J382" s="192">
        <v>15000</v>
      </c>
      <c r="K382" s="192"/>
      <c r="L382" s="192">
        <v>0</v>
      </c>
      <c r="M382" s="192"/>
      <c r="N382" s="192">
        <v>15000</v>
      </c>
      <c r="O382" s="192"/>
      <c r="P382" s="192">
        <v>15000</v>
      </c>
      <c r="Q382" s="192"/>
      <c r="R382" s="194">
        <v>0</v>
      </c>
      <c r="S382" s="72">
        <v>100</v>
      </c>
    </row>
    <row r="383" spans="1:19" ht="31.5" x14ac:dyDescent="0.25">
      <c r="A383" s="32"/>
      <c r="B383" s="70" t="s">
        <v>228</v>
      </c>
      <c r="C383" s="71" t="s">
        <v>111</v>
      </c>
      <c r="D383" s="71" t="s">
        <v>260</v>
      </c>
      <c r="E383" s="71" t="s">
        <v>353</v>
      </c>
      <c r="F383" s="71" t="s">
        <v>355</v>
      </c>
      <c r="G383" s="71" t="s">
        <v>768</v>
      </c>
      <c r="H383" s="192">
        <v>15000</v>
      </c>
      <c r="I383" s="192"/>
      <c r="J383" s="192">
        <v>15000</v>
      </c>
      <c r="K383" s="192"/>
      <c r="L383" s="192">
        <v>0</v>
      </c>
      <c r="M383" s="192"/>
      <c r="N383" s="192">
        <v>15000</v>
      </c>
      <c r="O383" s="192"/>
      <c r="P383" s="192">
        <v>15000</v>
      </c>
      <c r="Q383" s="192"/>
      <c r="R383" s="194">
        <v>0</v>
      </c>
      <c r="S383" s="72">
        <v>100</v>
      </c>
    </row>
    <row r="384" spans="1:19" ht="31.5" x14ac:dyDescent="0.25">
      <c r="A384" s="32"/>
      <c r="B384" s="70" t="s">
        <v>229</v>
      </c>
      <c r="C384" s="71" t="s">
        <v>111</v>
      </c>
      <c r="D384" s="71" t="s">
        <v>260</v>
      </c>
      <c r="E384" s="71" t="s">
        <v>353</v>
      </c>
      <c r="F384" s="71" t="s">
        <v>355</v>
      </c>
      <c r="G384" s="71" t="s">
        <v>230</v>
      </c>
      <c r="H384" s="192">
        <v>15000</v>
      </c>
      <c r="I384" s="192"/>
      <c r="J384" s="192">
        <v>15000</v>
      </c>
      <c r="K384" s="192"/>
      <c r="L384" s="192">
        <v>0</v>
      </c>
      <c r="M384" s="192"/>
      <c r="N384" s="192">
        <v>15000</v>
      </c>
      <c r="O384" s="192"/>
      <c r="P384" s="192">
        <v>15000</v>
      </c>
      <c r="Q384" s="192"/>
      <c r="R384" s="194">
        <v>0</v>
      </c>
      <c r="S384" s="72">
        <v>100</v>
      </c>
    </row>
    <row r="385" spans="1:19" ht="47.25" x14ac:dyDescent="0.25">
      <c r="A385" s="32"/>
      <c r="B385" s="70" t="s">
        <v>883</v>
      </c>
      <c r="C385" s="71" t="s">
        <v>111</v>
      </c>
      <c r="D385" s="71" t="s">
        <v>260</v>
      </c>
      <c r="E385" s="71" t="s">
        <v>761</v>
      </c>
      <c r="F385" s="71"/>
      <c r="G385" s="71"/>
      <c r="H385" s="192">
        <v>14161547.85</v>
      </c>
      <c r="I385" s="192"/>
      <c r="J385" s="192">
        <v>7040835.8499999996</v>
      </c>
      <c r="K385" s="192"/>
      <c r="L385" s="192">
        <v>7120712</v>
      </c>
      <c r="M385" s="192"/>
      <c r="N385" s="192">
        <v>12056617.98</v>
      </c>
      <c r="O385" s="192"/>
      <c r="P385" s="192">
        <v>4935905.9800000004</v>
      </c>
      <c r="Q385" s="192"/>
      <c r="R385" s="194">
        <v>7120712</v>
      </c>
      <c r="S385" s="72">
        <v>85.136300831691941</v>
      </c>
    </row>
    <row r="386" spans="1:19" ht="63" x14ac:dyDescent="0.25">
      <c r="A386" s="32"/>
      <c r="B386" s="70" t="s">
        <v>884</v>
      </c>
      <c r="C386" s="71" t="s">
        <v>111</v>
      </c>
      <c r="D386" s="71" t="s">
        <v>260</v>
      </c>
      <c r="E386" s="71" t="s">
        <v>761</v>
      </c>
      <c r="F386" s="71" t="s">
        <v>236</v>
      </c>
      <c r="G386" s="71"/>
      <c r="H386" s="192">
        <v>3433000</v>
      </c>
      <c r="I386" s="192"/>
      <c r="J386" s="192">
        <v>3433000</v>
      </c>
      <c r="K386" s="192"/>
      <c r="L386" s="192">
        <v>0</v>
      </c>
      <c r="M386" s="192"/>
      <c r="N386" s="192">
        <v>1328070.1299999999</v>
      </c>
      <c r="O386" s="192"/>
      <c r="P386" s="192">
        <v>1328070.1299999999</v>
      </c>
      <c r="Q386" s="192"/>
      <c r="R386" s="194">
        <v>0</v>
      </c>
      <c r="S386" s="72">
        <v>38.685410136906498</v>
      </c>
    </row>
    <row r="387" spans="1:19" ht="31.5" x14ac:dyDescent="0.25">
      <c r="A387" s="32"/>
      <c r="B387" s="70" t="s">
        <v>279</v>
      </c>
      <c r="C387" s="71" t="s">
        <v>111</v>
      </c>
      <c r="D387" s="71" t="s">
        <v>260</v>
      </c>
      <c r="E387" s="71" t="s">
        <v>761</v>
      </c>
      <c r="F387" s="71" t="s">
        <v>236</v>
      </c>
      <c r="G387" s="71" t="s">
        <v>829</v>
      </c>
      <c r="H387" s="192">
        <v>3433000</v>
      </c>
      <c r="I387" s="192"/>
      <c r="J387" s="192">
        <v>3433000</v>
      </c>
      <c r="K387" s="192"/>
      <c r="L387" s="192">
        <v>0</v>
      </c>
      <c r="M387" s="192"/>
      <c r="N387" s="192">
        <v>1328070.1299999999</v>
      </c>
      <c r="O387" s="192"/>
      <c r="P387" s="192">
        <v>1328070.1299999999</v>
      </c>
      <c r="Q387" s="192"/>
      <c r="R387" s="194">
        <v>0</v>
      </c>
      <c r="S387" s="72">
        <v>38.685410136906498</v>
      </c>
    </row>
    <row r="388" spans="1:19" x14ac:dyDescent="0.25">
      <c r="A388" s="32"/>
      <c r="B388" s="70" t="s">
        <v>282</v>
      </c>
      <c r="C388" s="71" t="s">
        <v>111</v>
      </c>
      <c r="D388" s="71" t="s">
        <v>260</v>
      </c>
      <c r="E388" s="71" t="s">
        <v>761</v>
      </c>
      <c r="F388" s="71" t="s">
        <v>236</v>
      </c>
      <c r="G388" s="71" t="s">
        <v>283</v>
      </c>
      <c r="H388" s="192">
        <v>3433000</v>
      </c>
      <c r="I388" s="192"/>
      <c r="J388" s="192">
        <v>3433000</v>
      </c>
      <c r="K388" s="192"/>
      <c r="L388" s="192">
        <v>0</v>
      </c>
      <c r="M388" s="192"/>
      <c r="N388" s="192">
        <v>1328070.1299999999</v>
      </c>
      <c r="O388" s="192"/>
      <c r="P388" s="192">
        <v>1328070.1299999999</v>
      </c>
      <c r="Q388" s="192"/>
      <c r="R388" s="194">
        <v>0</v>
      </c>
      <c r="S388" s="72">
        <v>38.685410136906498</v>
      </c>
    </row>
    <row r="389" spans="1:19" ht="110.25" x14ac:dyDescent="0.25">
      <c r="A389" s="32"/>
      <c r="B389" s="70" t="s">
        <v>608</v>
      </c>
      <c r="C389" s="71" t="s">
        <v>111</v>
      </c>
      <c r="D389" s="71" t="s">
        <v>260</v>
      </c>
      <c r="E389" s="71" t="s">
        <v>761</v>
      </c>
      <c r="F389" s="71" t="s">
        <v>609</v>
      </c>
      <c r="G389" s="71"/>
      <c r="H389" s="192">
        <v>7120712</v>
      </c>
      <c r="I389" s="192"/>
      <c r="J389" s="192">
        <v>0</v>
      </c>
      <c r="K389" s="192"/>
      <c r="L389" s="192">
        <v>7120712</v>
      </c>
      <c r="M389" s="192"/>
      <c r="N389" s="192">
        <v>7120712</v>
      </c>
      <c r="O389" s="192"/>
      <c r="P389" s="192">
        <v>0</v>
      </c>
      <c r="Q389" s="192"/>
      <c r="R389" s="194">
        <v>7120712</v>
      </c>
      <c r="S389" s="72">
        <v>100</v>
      </c>
    </row>
    <row r="390" spans="1:19" ht="31.5" x14ac:dyDescent="0.25">
      <c r="A390" s="32"/>
      <c r="B390" s="70" t="s">
        <v>279</v>
      </c>
      <c r="C390" s="71" t="s">
        <v>111</v>
      </c>
      <c r="D390" s="71" t="s">
        <v>260</v>
      </c>
      <c r="E390" s="71" t="s">
        <v>761</v>
      </c>
      <c r="F390" s="71" t="s">
        <v>609</v>
      </c>
      <c r="G390" s="71" t="s">
        <v>829</v>
      </c>
      <c r="H390" s="192">
        <v>7120712</v>
      </c>
      <c r="I390" s="192"/>
      <c r="J390" s="192">
        <v>0</v>
      </c>
      <c r="K390" s="192"/>
      <c r="L390" s="192">
        <v>7120712</v>
      </c>
      <c r="M390" s="192"/>
      <c r="N390" s="192">
        <v>7120712</v>
      </c>
      <c r="O390" s="192"/>
      <c r="P390" s="192">
        <v>0</v>
      </c>
      <c r="Q390" s="192"/>
      <c r="R390" s="194">
        <v>7120712</v>
      </c>
      <c r="S390" s="72">
        <v>100</v>
      </c>
    </row>
    <row r="391" spans="1:19" x14ac:dyDescent="0.25">
      <c r="A391" s="32"/>
      <c r="B391" s="70" t="s">
        <v>282</v>
      </c>
      <c r="C391" s="71" t="s">
        <v>111</v>
      </c>
      <c r="D391" s="71" t="s">
        <v>260</v>
      </c>
      <c r="E391" s="71" t="s">
        <v>761</v>
      </c>
      <c r="F391" s="71" t="s">
        <v>609</v>
      </c>
      <c r="G391" s="71" t="s">
        <v>283</v>
      </c>
      <c r="H391" s="192">
        <v>7120712</v>
      </c>
      <c r="I391" s="192"/>
      <c r="J391" s="192">
        <v>0</v>
      </c>
      <c r="K391" s="192"/>
      <c r="L391" s="192">
        <v>7120712</v>
      </c>
      <c r="M391" s="192"/>
      <c r="N391" s="192">
        <v>7120712</v>
      </c>
      <c r="O391" s="192"/>
      <c r="P391" s="192">
        <v>0</v>
      </c>
      <c r="Q391" s="192"/>
      <c r="R391" s="194">
        <v>7120712</v>
      </c>
      <c r="S391" s="72">
        <v>100</v>
      </c>
    </row>
    <row r="392" spans="1:19" ht="63" x14ac:dyDescent="0.25">
      <c r="A392" s="32"/>
      <c r="B392" s="70" t="s">
        <v>884</v>
      </c>
      <c r="C392" s="71" t="s">
        <v>111</v>
      </c>
      <c r="D392" s="71" t="s">
        <v>260</v>
      </c>
      <c r="E392" s="71" t="s">
        <v>761</v>
      </c>
      <c r="F392" s="71" t="s">
        <v>610</v>
      </c>
      <c r="G392" s="71"/>
      <c r="H392" s="192">
        <v>3607835.85</v>
      </c>
      <c r="I392" s="192"/>
      <c r="J392" s="192">
        <v>3607835.85</v>
      </c>
      <c r="K392" s="192"/>
      <c r="L392" s="192">
        <v>0</v>
      </c>
      <c r="M392" s="192"/>
      <c r="N392" s="192">
        <v>3607835.85</v>
      </c>
      <c r="O392" s="192"/>
      <c r="P392" s="192">
        <v>3607835.85</v>
      </c>
      <c r="Q392" s="192"/>
      <c r="R392" s="194">
        <v>0</v>
      </c>
      <c r="S392" s="72">
        <v>100</v>
      </c>
    </row>
    <row r="393" spans="1:19" ht="31.5" x14ac:dyDescent="0.25">
      <c r="A393" s="32"/>
      <c r="B393" s="70" t="s">
        <v>279</v>
      </c>
      <c r="C393" s="71" t="s">
        <v>111</v>
      </c>
      <c r="D393" s="71" t="s">
        <v>260</v>
      </c>
      <c r="E393" s="71" t="s">
        <v>761</v>
      </c>
      <c r="F393" s="71" t="s">
        <v>610</v>
      </c>
      <c r="G393" s="71" t="s">
        <v>829</v>
      </c>
      <c r="H393" s="192">
        <v>3607835.85</v>
      </c>
      <c r="I393" s="192"/>
      <c r="J393" s="192">
        <v>3607835.85</v>
      </c>
      <c r="K393" s="192"/>
      <c r="L393" s="192">
        <v>0</v>
      </c>
      <c r="M393" s="192"/>
      <c r="N393" s="192">
        <v>3607835.85</v>
      </c>
      <c r="O393" s="192"/>
      <c r="P393" s="192">
        <v>3607835.85</v>
      </c>
      <c r="Q393" s="192"/>
      <c r="R393" s="194">
        <v>0</v>
      </c>
      <c r="S393" s="72">
        <v>100</v>
      </c>
    </row>
    <row r="394" spans="1:19" x14ac:dyDescent="0.25">
      <c r="A394" s="32"/>
      <c r="B394" s="70" t="s">
        <v>282</v>
      </c>
      <c r="C394" s="71" t="s">
        <v>111</v>
      </c>
      <c r="D394" s="71" t="s">
        <v>260</v>
      </c>
      <c r="E394" s="71" t="s">
        <v>761</v>
      </c>
      <c r="F394" s="71" t="s">
        <v>610</v>
      </c>
      <c r="G394" s="71" t="s">
        <v>283</v>
      </c>
      <c r="H394" s="192">
        <v>3607835.85</v>
      </c>
      <c r="I394" s="192"/>
      <c r="J394" s="192">
        <v>3607835.85</v>
      </c>
      <c r="K394" s="192"/>
      <c r="L394" s="192">
        <v>0</v>
      </c>
      <c r="M394" s="192"/>
      <c r="N394" s="192">
        <v>3607835.85</v>
      </c>
      <c r="O394" s="192"/>
      <c r="P394" s="192">
        <v>3607835.85</v>
      </c>
      <c r="Q394" s="192"/>
      <c r="R394" s="194">
        <v>0</v>
      </c>
      <c r="S394" s="72">
        <v>100</v>
      </c>
    </row>
    <row r="395" spans="1:19" ht="31.5" x14ac:dyDescent="0.25">
      <c r="A395" s="32"/>
      <c r="B395" s="70" t="s">
        <v>343</v>
      </c>
      <c r="C395" s="71" t="s">
        <v>111</v>
      </c>
      <c r="D395" s="71" t="s">
        <v>260</v>
      </c>
      <c r="E395" s="71" t="s">
        <v>607</v>
      </c>
      <c r="F395" s="71"/>
      <c r="G395" s="71"/>
      <c r="H395" s="192">
        <v>8625069.6999999993</v>
      </c>
      <c r="I395" s="192"/>
      <c r="J395" s="192">
        <v>1071300.7</v>
      </c>
      <c r="K395" s="192"/>
      <c r="L395" s="192">
        <v>7553769</v>
      </c>
      <c r="M395" s="192"/>
      <c r="N395" s="192">
        <v>8625069.6999999993</v>
      </c>
      <c r="O395" s="192"/>
      <c r="P395" s="192">
        <v>1071300.7</v>
      </c>
      <c r="Q395" s="192"/>
      <c r="R395" s="194">
        <v>7553769</v>
      </c>
      <c r="S395" s="72">
        <v>100</v>
      </c>
    </row>
    <row r="396" spans="1:19" ht="78.75" x14ac:dyDescent="0.25">
      <c r="A396" s="32"/>
      <c r="B396" s="70" t="s">
        <v>820</v>
      </c>
      <c r="C396" s="71" t="s">
        <v>111</v>
      </c>
      <c r="D396" s="71" t="s">
        <v>260</v>
      </c>
      <c r="E396" s="71" t="s">
        <v>607</v>
      </c>
      <c r="F396" s="71" t="s">
        <v>880</v>
      </c>
      <c r="G396" s="71"/>
      <c r="H396" s="192">
        <v>7553769</v>
      </c>
      <c r="I396" s="192"/>
      <c r="J396" s="192">
        <v>0</v>
      </c>
      <c r="K396" s="192"/>
      <c r="L396" s="192">
        <v>7553769</v>
      </c>
      <c r="M396" s="192"/>
      <c r="N396" s="192">
        <v>7553769</v>
      </c>
      <c r="O396" s="192"/>
      <c r="P396" s="192">
        <v>0</v>
      </c>
      <c r="Q396" s="192"/>
      <c r="R396" s="194">
        <v>7553769</v>
      </c>
      <c r="S396" s="72">
        <v>100</v>
      </c>
    </row>
    <row r="397" spans="1:19" ht="31.5" x14ac:dyDescent="0.25">
      <c r="A397" s="32"/>
      <c r="B397" s="70" t="s">
        <v>279</v>
      </c>
      <c r="C397" s="71" t="s">
        <v>111</v>
      </c>
      <c r="D397" s="71" t="s">
        <v>260</v>
      </c>
      <c r="E397" s="71" t="s">
        <v>607</v>
      </c>
      <c r="F397" s="71" t="s">
        <v>880</v>
      </c>
      <c r="G397" s="71" t="s">
        <v>829</v>
      </c>
      <c r="H397" s="192">
        <v>7553769</v>
      </c>
      <c r="I397" s="192"/>
      <c r="J397" s="192">
        <v>0</v>
      </c>
      <c r="K397" s="192"/>
      <c r="L397" s="192">
        <v>7553769</v>
      </c>
      <c r="M397" s="192"/>
      <c r="N397" s="192">
        <v>7553769</v>
      </c>
      <c r="O397" s="192"/>
      <c r="P397" s="192">
        <v>0</v>
      </c>
      <c r="Q397" s="192"/>
      <c r="R397" s="194">
        <v>7553769</v>
      </c>
      <c r="S397" s="72">
        <v>100</v>
      </c>
    </row>
    <row r="398" spans="1:19" x14ac:dyDescent="0.25">
      <c r="A398" s="32"/>
      <c r="B398" s="70" t="s">
        <v>282</v>
      </c>
      <c r="C398" s="71" t="s">
        <v>111</v>
      </c>
      <c r="D398" s="71" t="s">
        <v>260</v>
      </c>
      <c r="E398" s="71" t="s">
        <v>607</v>
      </c>
      <c r="F398" s="71" t="s">
        <v>880</v>
      </c>
      <c r="G398" s="71" t="s">
        <v>283</v>
      </c>
      <c r="H398" s="192">
        <v>7553769</v>
      </c>
      <c r="I398" s="192"/>
      <c r="J398" s="192">
        <v>0</v>
      </c>
      <c r="K398" s="192"/>
      <c r="L398" s="192">
        <v>7553769</v>
      </c>
      <c r="M398" s="192"/>
      <c r="N398" s="192">
        <v>7553769</v>
      </c>
      <c r="O398" s="192"/>
      <c r="P398" s="192">
        <v>0</v>
      </c>
      <c r="Q398" s="192"/>
      <c r="R398" s="194">
        <v>7553769</v>
      </c>
      <c r="S398" s="72">
        <v>100</v>
      </c>
    </row>
    <row r="399" spans="1:19" ht="78.75" x14ac:dyDescent="0.25">
      <c r="A399" s="32"/>
      <c r="B399" s="70" t="s">
        <v>820</v>
      </c>
      <c r="C399" s="71" t="s">
        <v>111</v>
      </c>
      <c r="D399" s="71" t="s">
        <v>260</v>
      </c>
      <c r="E399" s="71" t="s">
        <v>607</v>
      </c>
      <c r="F399" s="71" t="s">
        <v>821</v>
      </c>
      <c r="G399" s="71"/>
      <c r="H399" s="192">
        <v>76300.7</v>
      </c>
      <c r="I399" s="192"/>
      <c r="J399" s="192">
        <v>76300.7</v>
      </c>
      <c r="K399" s="192"/>
      <c r="L399" s="192">
        <v>0</v>
      </c>
      <c r="M399" s="192"/>
      <c r="N399" s="192">
        <v>76300.7</v>
      </c>
      <c r="O399" s="192"/>
      <c r="P399" s="192">
        <v>76300.7</v>
      </c>
      <c r="Q399" s="192"/>
      <c r="R399" s="194">
        <v>0</v>
      </c>
      <c r="S399" s="72">
        <v>100</v>
      </c>
    </row>
    <row r="400" spans="1:19" ht="31.5" x14ac:dyDescent="0.25">
      <c r="A400" s="32"/>
      <c r="B400" s="70" t="s">
        <v>279</v>
      </c>
      <c r="C400" s="71" t="s">
        <v>111</v>
      </c>
      <c r="D400" s="71" t="s">
        <v>260</v>
      </c>
      <c r="E400" s="71" t="s">
        <v>607</v>
      </c>
      <c r="F400" s="71" t="s">
        <v>821</v>
      </c>
      <c r="G400" s="71" t="s">
        <v>829</v>
      </c>
      <c r="H400" s="192">
        <v>76300.7</v>
      </c>
      <c r="I400" s="192"/>
      <c r="J400" s="192">
        <v>76300.7</v>
      </c>
      <c r="K400" s="192"/>
      <c r="L400" s="192">
        <v>0</v>
      </c>
      <c r="M400" s="192"/>
      <c r="N400" s="192">
        <v>76300.7</v>
      </c>
      <c r="O400" s="192"/>
      <c r="P400" s="192">
        <v>76300.7</v>
      </c>
      <c r="Q400" s="192"/>
      <c r="R400" s="194">
        <v>0</v>
      </c>
      <c r="S400" s="72">
        <v>100</v>
      </c>
    </row>
    <row r="401" spans="1:19" x14ac:dyDescent="0.25">
      <c r="A401" s="32"/>
      <c r="B401" s="70" t="s">
        <v>282</v>
      </c>
      <c r="C401" s="71" t="s">
        <v>111</v>
      </c>
      <c r="D401" s="71" t="s">
        <v>260</v>
      </c>
      <c r="E401" s="71" t="s">
        <v>607</v>
      </c>
      <c r="F401" s="71" t="s">
        <v>821</v>
      </c>
      <c r="G401" s="71" t="s">
        <v>283</v>
      </c>
      <c r="H401" s="192">
        <v>76300.7</v>
      </c>
      <c r="I401" s="192"/>
      <c r="J401" s="192">
        <v>76300.7</v>
      </c>
      <c r="K401" s="192"/>
      <c r="L401" s="192">
        <v>0</v>
      </c>
      <c r="M401" s="192"/>
      <c r="N401" s="192">
        <v>76300.7</v>
      </c>
      <c r="O401" s="192"/>
      <c r="P401" s="192">
        <v>76300.7</v>
      </c>
      <c r="Q401" s="192"/>
      <c r="R401" s="194">
        <v>0</v>
      </c>
      <c r="S401" s="72">
        <v>100</v>
      </c>
    </row>
    <row r="402" spans="1:19" ht="78.75" x14ac:dyDescent="0.25">
      <c r="A402" s="32"/>
      <c r="B402" s="70" t="s">
        <v>820</v>
      </c>
      <c r="C402" s="71" t="s">
        <v>111</v>
      </c>
      <c r="D402" s="71" t="s">
        <v>260</v>
      </c>
      <c r="E402" s="71" t="s">
        <v>607</v>
      </c>
      <c r="F402" s="71" t="s">
        <v>1103</v>
      </c>
      <c r="G402" s="71"/>
      <c r="H402" s="192">
        <v>995000</v>
      </c>
      <c r="I402" s="192"/>
      <c r="J402" s="192">
        <v>995000</v>
      </c>
      <c r="K402" s="192"/>
      <c r="L402" s="192">
        <v>0</v>
      </c>
      <c r="M402" s="192"/>
      <c r="N402" s="192">
        <v>995000</v>
      </c>
      <c r="O402" s="192"/>
      <c r="P402" s="192">
        <v>995000</v>
      </c>
      <c r="Q402" s="192"/>
      <c r="R402" s="194">
        <v>0</v>
      </c>
      <c r="S402" s="72">
        <v>100</v>
      </c>
    </row>
    <row r="403" spans="1:19" ht="31.5" x14ac:dyDescent="0.25">
      <c r="A403" s="32"/>
      <c r="B403" s="70" t="s">
        <v>279</v>
      </c>
      <c r="C403" s="71" t="s">
        <v>111</v>
      </c>
      <c r="D403" s="71" t="s">
        <v>260</v>
      </c>
      <c r="E403" s="71" t="s">
        <v>607</v>
      </c>
      <c r="F403" s="71" t="s">
        <v>1103</v>
      </c>
      <c r="G403" s="71" t="s">
        <v>829</v>
      </c>
      <c r="H403" s="192">
        <v>995000</v>
      </c>
      <c r="I403" s="192"/>
      <c r="J403" s="192">
        <v>995000</v>
      </c>
      <c r="K403" s="192"/>
      <c r="L403" s="192">
        <v>0</v>
      </c>
      <c r="M403" s="192"/>
      <c r="N403" s="192">
        <v>995000</v>
      </c>
      <c r="O403" s="192"/>
      <c r="P403" s="192">
        <v>995000</v>
      </c>
      <c r="Q403" s="192"/>
      <c r="R403" s="194">
        <v>0</v>
      </c>
      <c r="S403" s="72">
        <v>100</v>
      </c>
    </row>
    <row r="404" spans="1:19" x14ac:dyDescent="0.25">
      <c r="A404" s="32"/>
      <c r="B404" s="70" t="s">
        <v>282</v>
      </c>
      <c r="C404" s="71" t="s">
        <v>111</v>
      </c>
      <c r="D404" s="71" t="s">
        <v>260</v>
      </c>
      <c r="E404" s="71" t="s">
        <v>607</v>
      </c>
      <c r="F404" s="71" t="s">
        <v>1103</v>
      </c>
      <c r="G404" s="71" t="s">
        <v>283</v>
      </c>
      <c r="H404" s="192">
        <v>995000</v>
      </c>
      <c r="I404" s="192"/>
      <c r="J404" s="192">
        <v>995000</v>
      </c>
      <c r="K404" s="192"/>
      <c r="L404" s="192">
        <v>0</v>
      </c>
      <c r="M404" s="192"/>
      <c r="N404" s="192">
        <v>995000</v>
      </c>
      <c r="O404" s="192"/>
      <c r="P404" s="192">
        <v>995000</v>
      </c>
      <c r="Q404" s="192"/>
      <c r="R404" s="194">
        <v>0</v>
      </c>
      <c r="S404" s="72">
        <v>100</v>
      </c>
    </row>
    <row r="405" spans="1:19" ht="31.5" x14ac:dyDescent="0.25">
      <c r="A405" s="32"/>
      <c r="B405" s="70" t="s">
        <v>885</v>
      </c>
      <c r="C405" s="71" t="s">
        <v>111</v>
      </c>
      <c r="D405" s="71" t="s">
        <v>260</v>
      </c>
      <c r="E405" s="71" t="s">
        <v>886</v>
      </c>
      <c r="F405" s="71"/>
      <c r="G405" s="71"/>
      <c r="H405" s="192">
        <v>3019062.26</v>
      </c>
      <c r="I405" s="192"/>
      <c r="J405" s="192">
        <v>30190.62</v>
      </c>
      <c r="K405" s="192"/>
      <c r="L405" s="192">
        <v>2988871.64</v>
      </c>
      <c r="M405" s="192"/>
      <c r="N405" s="192">
        <v>3019062.26</v>
      </c>
      <c r="O405" s="192"/>
      <c r="P405" s="192">
        <v>30190.62</v>
      </c>
      <c r="Q405" s="192"/>
      <c r="R405" s="194">
        <v>2988871.64</v>
      </c>
      <c r="S405" s="72">
        <v>100</v>
      </c>
    </row>
    <row r="406" spans="1:19" ht="78.75" x14ac:dyDescent="0.25">
      <c r="A406" s="32"/>
      <c r="B406" s="70" t="s">
        <v>943</v>
      </c>
      <c r="C406" s="71" t="s">
        <v>111</v>
      </c>
      <c r="D406" s="71" t="s">
        <v>260</v>
      </c>
      <c r="E406" s="71" t="s">
        <v>886</v>
      </c>
      <c r="F406" s="71" t="s">
        <v>944</v>
      </c>
      <c r="G406" s="71"/>
      <c r="H406" s="192">
        <v>3019062.26</v>
      </c>
      <c r="I406" s="192"/>
      <c r="J406" s="192">
        <v>30190.62</v>
      </c>
      <c r="K406" s="192"/>
      <c r="L406" s="192">
        <v>2988871.64</v>
      </c>
      <c r="M406" s="192"/>
      <c r="N406" s="192">
        <v>3019062.26</v>
      </c>
      <c r="O406" s="192"/>
      <c r="P406" s="192">
        <v>30190.62</v>
      </c>
      <c r="Q406" s="192"/>
      <c r="R406" s="194">
        <v>2988871.64</v>
      </c>
      <c r="S406" s="72">
        <v>100</v>
      </c>
    </row>
    <row r="407" spans="1:19" ht="31.5" x14ac:dyDescent="0.25">
      <c r="A407" s="32"/>
      <c r="B407" s="70" t="s">
        <v>279</v>
      </c>
      <c r="C407" s="71" t="s">
        <v>111</v>
      </c>
      <c r="D407" s="71" t="s">
        <v>260</v>
      </c>
      <c r="E407" s="71" t="s">
        <v>886</v>
      </c>
      <c r="F407" s="71" t="s">
        <v>944</v>
      </c>
      <c r="G407" s="71" t="s">
        <v>829</v>
      </c>
      <c r="H407" s="192">
        <v>3019062.26</v>
      </c>
      <c r="I407" s="192"/>
      <c r="J407" s="192">
        <v>30190.62</v>
      </c>
      <c r="K407" s="192"/>
      <c r="L407" s="192">
        <v>2988871.64</v>
      </c>
      <c r="M407" s="192"/>
      <c r="N407" s="192">
        <v>3019062.26</v>
      </c>
      <c r="O407" s="192"/>
      <c r="P407" s="192">
        <v>30190.62</v>
      </c>
      <c r="Q407" s="192"/>
      <c r="R407" s="194">
        <v>2988871.64</v>
      </c>
      <c r="S407" s="72">
        <v>100</v>
      </c>
    </row>
    <row r="408" spans="1:19" x14ac:dyDescent="0.25">
      <c r="A408" s="32"/>
      <c r="B408" s="70" t="s">
        <v>282</v>
      </c>
      <c r="C408" s="71" t="s">
        <v>111</v>
      </c>
      <c r="D408" s="71" t="s">
        <v>260</v>
      </c>
      <c r="E408" s="71" t="s">
        <v>886</v>
      </c>
      <c r="F408" s="71" t="s">
        <v>944</v>
      </c>
      <c r="G408" s="71" t="s">
        <v>283</v>
      </c>
      <c r="H408" s="192">
        <v>3019062.26</v>
      </c>
      <c r="I408" s="192"/>
      <c r="J408" s="192">
        <v>30190.62</v>
      </c>
      <c r="K408" s="192"/>
      <c r="L408" s="192">
        <v>2988871.64</v>
      </c>
      <c r="M408" s="192"/>
      <c r="N408" s="192">
        <v>3019062.26</v>
      </c>
      <c r="O408" s="192"/>
      <c r="P408" s="192">
        <v>30190.62</v>
      </c>
      <c r="Q408" s="192"/>
      <c r="R408" s="194">
        <v>2988871.64</v>
      </c>
      <c r="S408" s="72">
        <v>100</v>
      </c>
    </row>
    <row r="409" spans="1:19" x14ac:dyDescent="0.25">
      <c r="A409" s="32"/>
      <c r="B409" s="70" t="s">
        <v>262</v>
      </c>
      <c r="C409" s="71" t="s">
        <v>111</v>
      </c>
      <c r="D409" s="71" t="s">
        <v>183</v>
      </c>
      <c r="E409" s="71"/>
      <c r="F409" s="71"/>
      <c r="G409" s="71"/>
      <c r="H409" s="192">
        <v>86310207.739999995</v>
      </c>
      <c r="I409" s="192"/>
      <c r="J409" s="192">
        <v>53429362.909999996</v>
      </c>
      <c r="K409" s="192"/>
      <c r="L409" s="192">
        <v>32880844.829999998</v>
      </c>
      <c r="M409" s="192"/>
      <c r="N409" s="192">
        <v>86310207.739999995</v>
      </c>
      <c r="O409" s="192"/>
      <c r="P409" s="192">
        <v>53429362.909999996</v>
      </c>
      <c r="Q409" s="192"/>
      <c r="R409" s="194">
        <v>32880844.829999998</v>
      </c>
      <c r="S409" s="72">
        <v>100</v>
      </c>
    </row>
    <row r="410" spans="1:19" ht="31.5" x14ac:dyDescent="0.25">
      <c r="A410" s="32"/>
      <c r="B410" s="70" t="s">
        <v>852</v>
      </c>
      <c r="C410" s="71" t="s">
        <v>111</v>
      </c>
      <c r="D410" s="71" t="s">
        <v>183</v>
      </c>
      <c r="E410" s="71" t="s">
        <v>284</v>
      </c>
      <c r="F410" s="71"/>
      <c r="G410" s="71"/>
      <c r="H410" s="192">
        <v>17951153.260000002</v>
      </c>
      <c r="I410" s="192"/>
      <c r="J410" s="192">
        <v>12838729.26</v>
      </c>
      <c r="K410" s="192"/>
      <c r="L410" s="192">
        <v>5112424</v>
      </c>
      <c r="M410" s="192"/>
      <c r="N410" s="192">
        <v>17951153.260000002</v>
      </c>
      <c r="O410" s="192"/>
      <c r="P410" s="192">
        <v>12838729.26</v>
      </c>
      <c r="Q410" s="192"/>
      <c r="R410" s="194">
        <v>5112424</v>
      </c>
      <c r="S410" s="72">
        <v>100</v>
      </c>
    </row>
    <row r="411" spans="1:19" ht="31.5" x14ac:dyDescent="0.25">
      <c r="A411" s="32"/>
      <c r="B411" s="70" t="s">
        <v>853</v>
      </c>
      <c r="C411" s="71" t="s">
        <v>111</v>
      </c>
      <c r="D411" s="71" t="s">
        <v>183</v>
      </c>
      <c r="E411" s="71" t="s">
        <v>284</v>
      </c>
      <c r="F411" s="71" t="s">
        <v>236</v>
      </c>
      <c r="G411" s="71"/>
      <c r="H411" s="192">
        <v>6132305.8200000003</v>
      </c>
      <c r="I411" s="192"/>
      <c r="J411" s="192">
        <v>6132305.8200000003</v>
      </c>
      <c r="K411" s="192"/>
      <c r="L411" s="192">
        <v>0</v>
      </c>
      <c r="M411" s="192"/>
      <c r="N411" s="192">
        <v>6132305.8200000003</v>
      </c>
      <c r="O411" s="192"/>
      <c r="P411" s="192">
        <v>6132305.8200000003</v>
      </c>
      <c r="Q411" s="192"/>
      <c r="R411" s="194">
        <v>0</v>
      </c>
      <c r="S411" s="72">
        <v>100</v>
      </c>
    </row>
    <row r="412" spans="1:19" ht="31.5" x14ac:dyDescent="0.25">
      <c r="A412" s="32"/>
      <c r="B412" s="70" t="s">
        <v>279</v>
      </c>
      <c r="C412" s="71" t="s">
        <v>111</v>
      </c>
      <c r="D412" s="71" t="s">
        <v>183</v>
      </c>
      <c r="E412" s="71" t="s">
        <v>284</v>
      </c>
      <c r="F412" s="71" t="s">
        <v>236</v>
      </c>
      <c r="G412" s="71" t="s">
        <v>829</v>
      </c>
      <c r="H412" s="192">
        <v>6132305.8200000003</v>
      </c>
      <c r="I412" s="192"/>
      <c r="J412" s="192">
        <v>6132305.8200000003</v>
      </c>
      <c r="K412" s="192"/>
      <c r="L412" s="192">
        <v>0</v>
      </c>
      <c r="M412" s="192"/>
      <c r="N412" s="192">
        <v>6132305.8200000003</v>
      </c>
      <c r="O412" s="192"/>
      <c r="P412" s="192">
        <v>6132305.8200000003</v>
      </c>
      <c r="Q412" s="192"/>
      <c r="R412" s="194">
        <v>0</v>
      </c>
      <c r="S412" s="72">
        <v>100</v>
      </c>
    </row>
    <row r="413" spans="1:19" x14ac:dyDescent="0.25">
      <c r="A413" s="32"/>
      <c r="B413" s="70" t="s">
        <v>282</v>
      </c>
      <c r="C413" s="71" t="s">
        <v>111</v>
      </c>
      <c r="D413" s="71" t="s">
        <v>183</v>
      </c>
      <c r="E413" s="71" t="s">
        <v>284</v>
      </c>
      <c r="F413" s="71" t="s">
        <v>236</v>
      </c>
      <c r="G413" s="71" t="s">
        <v>283</v>
      </c>
      <c r="H413" s="192">
        <v>6132305.8200000003</v>
      </c>
      <c r="I413" s="192"/>
      <c r="J413" s="192">
        <v>6132305.8200000003</v>
      </c>
      <c r="K413" s="192"/>
      <c r="L413" s="192">
        <v>0</v>
      </c>
      <c r="M413" s="192"/>
      <c r="N413" s="192">
        <v>6132305.8200000003</v>
      </c>
      <c r="O413" s="192"/>
      <c r="P413" s="192">
        <v>6132305.8200000003</v>
      </c>
      <c r="Q413" s="192"/>
      <c r="R413" s="194">
        <v>0</v>
      </c>
      <c r="S413" s="72">
        <v>100</v>
      </c>
    </row>
    <row r="414" spans="1:19" ht="78.75" x14ac:dyDescent="0.25">
      <c r="A414" s="32"/>
      <c r="B414" s="70" t="s">
        <v>420</v>
      </c>
      <c r="C414" s="71" t="s">
        <v>111</v>
      </c>
      <c r="D414" s="71" t="s">
        <v>183</v>
      </c>
      <c r="E414" s="71" t="s">
        <v>284</v>
      </c>
      <c r="F414" s="71" t="s">
        <v>421</v>
      </c>
      <c r="G414" s="71"/>
      <c r="H414" s="192">
        <v>4921560</v>
      </c>
      <c r="I414" s="192"/>
      <c r="J414" s="192">
        <v>0</v>
      </c>
      <c r="K414" s="192"/>
      <c r="L414" s="192">
        <v>4921560</v>
      </c>
      <c r="M414" s="192"/>
      <c r="N414" s="192">
        <v>4921560</v>
      </c>
      <c r="O414" s="192"/>
      <c r="P414" s="192">
        <v>0</v>
      </c>
      <c r="Q414" s="192"/>
      <c r="R414" s="194">
        <v>4921560</v>
      </c>
      <c r="S414" s="72">
        <v>100</v>
      </c>
    </row>
    <row r="415" spans="1:19" s="37" customFormat="1" ht="31.5" x14ac:dyDescent="0.25">
      <c r="A415" s="34"/>
      <c r="B415" s="70" t="s">
        <v>279</v>
      </c>
      <c r="C415" s="71" t="s">
        <v>111</v>
      </c>
      <c r="D415" s="71" t="s">
        <v>183</v>
      </c>
      <c r="E415" s="71" t="s">
        <v>284</v>
      </c>
      <c r="F415" s="71" t="s">
        <v>421</v>
      </c>
      <c r="G415" s="71" t="s">
        <v>829</v>
      </c>
      <c r="H415" s="192">
        <v>4921560</v>
      </c>
      <c r="I415" s="192"/>
      <c r="J415" s="192">
        <v>0</v>
      </c>
      <c r="K415" s="192"/>
      <c r="L415" s="192">
        <v>4921560</v>
      </c>
      <c r="M415" s="192"/>
      <c r="N415" s="192">
        <v>4921560</v>
      </c>
      <c r="O415" s="192"/>
      <c r="P415" s="192">
        <v>0</v>
      </c>
      <c r="Q415" s="192"/>
      <c r="R415" s="194">
        <v>4921560</v>
      </c>
      <c r="S415" s="72">
        <v>100</v>
      </c>
    </row>
    <row r="416" spans="1:19" s="37" customFormat="1" x14ac:dyDescent="0.25">
      <c r="A416" s="34"/>
      <c r="B416" s="70" t="s">
        <v>282</v>
      </c>
      <c r="C416" s="71" t="s">
        <v>111</v>
      </c>
      <c r="D416" s="71" t="s">
        <v>183</v>
      </c>
      <c r="E416" s="71" t="s">
        <v>284</v>
      </c>
      <c r="F416" s="71" t="s">
        <v>421</v>
      </c>
      <c r="G416" s="71" t="s">
        <v>283</v>
      </c>
      <c r="H416" s="192">
        <v>4921560</v>
      </c>
      <c r="I416" s="192"/>
      <c r="J416" s="192">
        <v>0</v>
      </c>
      <c r="K416" s="192"/>
      <c r="L416" s="192">
        <v>4921560</v>
      </c>
      <c r="M416" s="192"/>
      <c r="N416" s="192">
        <v>4921560</v>
      </c>
      <c r="O416" s="192"/>
      <c r="P416" s="192">
        <v>0</v>
      </c>
      <c r="Q416" s="192"/>
      <c r="R416" s="194">
        <v>4921560</v>
      </c>
      <c r="S416" s="72">
        <v>100</v>
      </c>
    </row>
    <row r="417" spans="1:19" s="37" customFormat="1" ht="63" x14ac:dyDescent="0.25">
      <c r="A417" s="34"/>
      <c r="B417" s="70" t="s">
        <v>422</v>
      </c>
      <c r="C417" s="71" t="s">
        <v>111</v>
      </c>
      <c r="D417" s="71" t="s">
        <v>183</v>
      </c>
      <c r="E417" s="71" t="s">
        <v>284</v>
      </c>
      <c r="F417" s="71" t="s">
        <v>423</v>
      </c>
      <c r="G417" s="71"/>
      <c r="H417" s="192">
        <v>190864</v>
      </c>
      <c r="I417" s="192"/>
      <c r="J417" s="192">
        <v>0</v>
      </c>
      <c r="K417" s="192"/>
      <c r="L417" s="192">
        <v>190864</v>
      </c>
      <c r="M417" s="192"/>
      <c r="N417" s="192">
        <v>190864</v>
      </c>
      <c r="O417" s="192"/>
      <c r="P417" s="192">
        <v>0</v>
      </c>
      <c r="Q417" s="192"/>
      <c r="R417" s="194">
        <v>190864</v>
      </c>
      <c r="S417" s="72">
        <v>100</v>
      </c>
    </row>
    <row r="418" spans="1:19" s="37" customFormat="1" ht="31.5" x14ac:dyDescent="0.25">
      <c r="A418" s="34"/>
      <c r="B418" s="70" t="s">
        <v>279</v>
      </c>
      <c r="C418" s="71" t="s">
        <v>111</v>
      </c>
      <c r="D418" s="71" t="s">
        <v>183</v>
      </c>
      <c r="E418" s="71" t="s">
        <v>284</v>
      </c>
      <c r="F418" s="71" t="s">
        <v>423</v>
      </c>
      <c r="G418" s="71" t="s">
        <v>829</v>
      </c>
      <c r="H418" s="192">
        <v>190864</v>
      </c>
      <c r="I418" s="192"/>
      <c r="J418" s="192">
        <v>0</v>
      </c>
      <c r="K418" s="192"/>
      <c r="L418" s="192">
        <v>190864</v>
      </c>
      <c r="M418" s="192"/>
      <c r="N418" s="192">
        <v>190864</v>
      </c>
      <c r="O418" s="192"/>
      <c r="P418" s="192">
        <v>0</v>
      </c>
      <c r="Q418" s="192"/>
      <c r="R418" s="194">
        <v>190864</v>
      </c>
      <c r="S418" s="72">
        <v>100</v>
      </c>
    </row>
    <row r="419" spans="1:19" s="37" customFormat="1" x14ac:dyDescent="0.25">
      <c r="A419" s="34"/>
      <c r="B419" s="70" t="s">
        <v>282</v>
      </c>
      <c r="C419" s="71" t="s">
        <v>111</v>
      </c>
      <c r="D419" s="71" t="s">
        <v>183</v>
      </c>
      <c r="E419" s="71" t="s">
        <v>284</v>
      </c>
      <c r="F419" s="71" t="s">
        <v>423</v>
      </c>
      <c r="G419" s="71" t="s">
        <v>283</v>
      </c>
      <c r="H419" s="192">
        <v>190864</v>
      </c>
      <c r="I419" s="192"/>
      <c r="J419" s="192">
        <v>0</v>
      </c>
      <c r="K419" s="192"/>
      <c r="L419" s="192">
        <v>190864</v>
      </c>
      <c r="M419" s="192"/>
      <c r="N419" s="192">
        <v>190864</v>
      </c>
      <c r="O419" s="192"/>
      <c r="P419" s="192">
        <v>0</v>
      </c>
      <c r="Q419" s="192"/>
      <c r="R419" s="194">
        <v>190864</v>
      </c>
      <c r="S419" s="72">
        <v>100</v>
      </c>
    </row>
    <row r="420" spans="1:19" s="37" customFormat="1" ht="78.75" x14ac:dyDescent="0.25">
      <c r="A420" s="34"/>
      <c r="B420" s="70" t="s">
        <v>420</v>
      </c>
      <c r="C420" s="71" t="s">
        <v>111</v>
      </c>
      <c r="D420" s="71" t="s">
        <v>183</v>
      </c>
      <c r="E420" s="71" t="s">
        <v>284</v>
      </c>
      <c r="F420" s="71" t="s">
        <v>424</v>
      </c>
      <c r="G420" s="71"/>
      <c r="H420" s="192">
        <v>6087267</v>
      </c>
      <c r="I420" s="192"/>
      <c r="J420" s="192">
        <v>6087267</v>
      </c>
      <c r="K420" s="192"/>
      <c r="L420" s="192">
        <v>0</v>
      </c>
      <c r="M420" s="192"/>
      <c r="N420" s="192">
        <v>6087267</v>
      </c>
      <c r="O420" s="192"/>
      <c r="P420" s="192">
        <v>6087267</v>
      </c>
      <c r="Q420" s="192"/>
      <c r="R420" s="194">
        <v>0</v>
      </c>
      <c r="S420" s="72">
        <v>100</v>
      </c>
    </row>
    <row r="421" spans="1:19" s="37" customFormat="1" ht="31.5" x14ac:dyDescent="0.25">
      <c r="A421" s="34"/>
      <c r="B421" s="70" t="s">
        <v>279</v>
      </c>
      <c r="C421" s="71" t="s">
        <v>111</v>
      </c>
      <c r="D421" s="71" t="s">
        <v>183</v>
      </c>
      <c r="E421" s="71" t="s">
        <v>284</v>
      </c>
      <c r="F421" s="71" t="s">
        <v>424</v>
      </c>
      <c r="G421" s="71" t="s">
        <v>829</v>
      </c>
      <c r="H421" s="192">
        <v>6087267</v>
      </c>
      <c r="I421" s="192"/>
      <c r="J421" s="192">
        <v>6087267</v>
      </c>
      <c r="K421" s="192"/>
      <c r="L421" s="192">
        <v>0</v>
      </c>
      <c r="M421" s="192"/>
      <c r="N421" s="192">
        <v>6087267</v>
      </c>
      <c r="O421" s="192"/>
      <c r="P421" s="192">
        <v>6087267</v>
      </c>
      <c r="Q421" s="192"/>
      <c r="R421" s="194">
        <v>0</v>
      </c>
      <c r="S421" s="72">
        <v>100</v>
      </c>
    </row>
    <row r="422" spans="1:19" s="37" customFormat="1" x14ac:dyDescent="0.25">
      <c r="A422" s="34"/>
      <c r="B422" s="70" t="s">
        <v>282</v>
      </c>
      <c r="C422" s="71" t="s">
        <v>111</v>
      </c>
      <c r="D422" s="71" t="s">
        <v>183</v>
      </c>
      <c r="E422" s="71" t="s">
        <v>284</v>
      </c>
      <c r="F422" s="71" t="s">
        <v>424</v>
      </c>
      <c r="G422" s="71" t="s">
        <v>283</v>
      </c>
      <c r="H422" s="192">
        <v>6087267</v>
      </c>
      <c r="I422" s="192"/>
      <c r="J422" s="192">
        <v>6087267</v>
      </c>
      <c r="K422" s="192"/>
      <c r="L422" s="192">
        <v>0</v>
      </c>
      <c r="M422" s="192"/>
      <c r="N422" s="192">
        <v>6087267</v>
      </c>
      <c r="O422" s="192"/>
      <c r="P422" s="192">
        <v>6087267</v>
      </c>
      <c r="Q422" s="192"/>
      <c r="R422" s="194">
        <v>0</v>
      </c>
      <c r="S422" s="72">
        <v>100</v>
      </c>
    </row>
    <row r="423" spans="1:19" s="37" customFormat="1" ht="63" x14ac:dyDescent="0.25">
      <c r="A423" s="34"/>
      <c r="B423" s="70" t="s">
        <v>422</v>
      </c>
      <c r="C423" s="71" t="s">
        <v>111</v>
      </c>
      <c r="D423" s="71" t="s">
        <v>183</v>
      </c>
      <c r="E423" s="71" t="s">
        <v>284</v>
      </c>
      <c r="F423" s="71" t="s">
        <v>425</v>
      </c>
      <c r="G423" s="71"/>
      <c r="H423" s="192">
        <v>1928</v>
      </c>
      <c r="I423" s="192"/>
      <c r="J423" s="192">
        <v>1928</v>
      </c>
      <c r="K423" s="192"/>
      <c r="L423" s="192">
        <v>0</v>
      </c>
      <c r="M423" s="192"/>
      <c r="N423" s="192">
        <v>1928</v>
      </c>
      <c r="O423" s="192"/>
      <c r="P423" s="192">
        <v>1928</v>
      </c>
      <c r="Q423" s="192"/>
      <c r="R423" s="194">
        <v>0</v>
      </c>
      <c r="S423" s="72">
        <v>100</v>
      </c>
    </row>
    <row r="424" spans="1:19" s="37" customFormat="1" ht="31.5" x14ac:dyDescent="0.25">
      <c r="A424" s="34"/>
      <c r="B424" s="70" t="s">
        <v>279</v>
      </c>
      <c r="C424" s="71" t="s">
        <v>111</v>
      </c>
      <c r="D424" s="71" t="s">
        <v>183</v>
      </c>
      <c r="E424" s="71" t="s">
        <v>284</v>
      </c>
      <c r="F424" s="71" t="s">
        <v>425</v>
      </c>
      <c r="G424" s="71" t="s">
        <v>829</v>
      </c>
      <c r="H424" s="192">
        <v>1928</v>
      </c>
      <c r="I424" s="192"/>
      <c r="J424" s="192">
        <v>1928</v>
      </c>
      <c r="K424" s="192"/>
      <c r="L424" s="192">
        <v>0</v>
      </c>
      <c r="M424" s="192"/>
      <c r="N424" s="192">
        <v>1928</v>
      </c>
      <c r="O424" s="192"/>
      <c r="P424" s="192">
        <v>1928</v>
      </c>
      <c r="Q424" s="192"/>
      <c r="R424" s="194">
        <v>0</v>
      </c>
      <c r="S424" s="72">
        <v>100</v>
      </c>
    </row>
    <row r="425" spans="1:19" s="37" customFormat="1" x14ac:dyDescent="0.25">
      <c r="A425" s="34"/>
      <c r="B425" s="70" t="s">
        <v>282</v>
      </c>
      <c r="C425" s="71" t="s">
        <v>111</v>
      </c>
      <c r="D425" s="71" t="s">
        <v>183</v>
      </c>
      <c r="E425" s="71" t="s">
        <v>284</v>
      </c>
      <c r="F425" s="71" t="s">
        <v>425</v>
      </c>
      <c r="G425" s="71" t="s">
        <v>283</v>
      </c>
      <c r="H425" s="192">
        <v>1928</v>
      </c>
      <c r="I425" s="192"/>
      <c r="J425" s="192">
        <v>1928</v>
      </c>
      <c r="K425" s="192"/>
      <c r="L425" s="192">
        <v>0</v>
      </c>
      <c r="M425" s="192"/>
      <c r="N425" s="192">
        <v>1928</v>
      </c>
      <c r="O425" s="192"/>
      <c r="P425" s="192">
        <v>1928</v>
      </c>
      <c r="Q425" s="192"/>
      <c r="R425" s="194">
        <v>0</v>
      </c>
      <c r="S425" s="72">
        <v>100</v>
      </c>
    </row>
    <row r="426" spans="1:19" s="37" customFormat="1" ht="63" x14ac:dyDescent="0.25">
      <c r="A426" s="34"/>
      <c r="B426" s="70" t="s">
        <v>422</v>
      </c>
      <c r="C426" s="71" t="s">
        <v>111</v>
      </c>
      <c r="D426" s="71" t="s">
        <v>183</v>
      </c>
      <c r="E426" s="71" t="s">
        <v>284</v>
      </c>
      <c r="F426" s="71" t="s">
        <v>822</v>
      </c>
      <c r="G426" s="71"/>
      <c r="H426" s="192">
        <v>617228.43999999994</v>
      </c>
      <c r="I426" s="192"/>
      <c r="J426" s="192">
        <v>617228.43999999994</v>
      </c>
      <c r="K426" s="192"/>
      <c r="L426" s="192">
        <v>0</v>
      </c>
      <c r="M426" s="192"/>
      <c r="N426" s="192">
        <v>617228.43999999994</v>
      </c>
      <c r="O426" s="192"/>
      <c r="P426" s="192">
        <v>617228.43999999994</v>
      </c>
      <c r="Q426" s="192"/>
      <c r="R426" s="194">
        <v>0</v>
      </c>
      <c r="S426" s="72">
        <v>100</v>
      </c>
    </row>
    <row r="427" spans="1:19" s="37" customFormat="1" ht="31.5" x14ac:dyDescent="0.25">
      <c r="A427" s="34"/>
      <c r="B427" s="70" t="s">
        <v>279</v>
      </c>
      <c r="C427" s="71" t="s">
        <v>111</v>
      </c>
      <c r="D427" s="71" t="s">
        <v>183</v>
      </c>
      <c r="E427" s="71" t="s">
        <v>284</v>
      </c>
      <c r="F427" s="71" t="s">
        <v>822</v>
      </c>
      <c r="G427" s="71" t="s">
        <v>829</v>
      </c>
      <c r="H427" s="192">
        <v>617228.43999999994</v>
      </c>
      <c r="I427" s="192"/>
      <c r="J427" s="192">
        <v>617228.43999999994</v>
      </c>
      <c r="K427" s="192"/>
      <c r="L427" s="192">
        <v>0</v>
      </c>
      <c r="M427" s="192"/>
      <c r="N427" s="192">
        <v>617228.43999999994</v>
      </c>
      <c r="O427" s="192"/>
      <c r="P427" s="192">
        <v>617228.43999999994</v>
      </c>
      <c r="Q427" s="192"/>
      <c r="R427" s="194">
        <v>0</v>
      </c>
      <c r="S427" s="72">
        <v>100</v>
      </c>
    </row>
    <row r="428" spans="1:19" x14ac:dyDescent="0.25">
      <c r="A428" s="32"/>
      <c r="B428" s="70" t="s">
        <v>282</v>
      </c>
      <c r="C428" s="71" t="s">
        <v>111</v>
      </c>
      <c r="D428" s="71" t="s">
        <v>183</v>
      </c>
      <c r="E428" s="71" t="s">
        <v>284</v>
      </c>
      <c r="F428" s="71" t="s">
        <v>822</v>
      </c>
      <c r="G428" s="71" t="s">
        <v>283</v>
      </c>
      <c r="H428" s="192">
        <v>617228.43999999994</v>
      </c>
      <c r="I428" s="192"/>
      <c r="J428" s="192">
        <v>617228.43999999994</v>
      </c>
      <c r="K428" s="192"/>
      <c r="L428" s="192">
        <v>0</v>
      </c>
      <c r="M428" s="192"/>
      <c r="N428" s="192">
        <v>617228.43999999994</v>
      </c>
      <c r="O428" s="192"/>
      <c r="P428" s="192">
        <v>617228.43999999994</v>
      </c>
      <c r="Q428" s="192"/>
      <c r="R428" s="194">
        <v>0</v>
      </c>
      <c r="S428" s="72">
        <v>100</v>
      </c>
    </row>
    <row r="429" spans="1:19" ht="31.5" x14ac:dyDescent="0.25">
      <c r="A429" s="32"/>
      <c r="B429" s="70" t="s">
        <v>854</v>
      </c>
      <c r="C429" s="71" t="s">
        <v>111</v>
      </c>
      <c r="D429" s="71" t="s">
        <v>183</v>
      </c>
      <c r="E429" s="71" t="s">
        <v>285</v>
      </c>
      <c r="F429" s="71"/>
      <c r="G429" s="71"/>
      <c r="H429" s="192">
        <v>337612</v>
      </c>
      <c r="I429" s="192"/>
      <c r="J429" s="192">
        <v>337612</v>
      </c>
      <c r="K429" s="192"/>
      <c r="L429" s="192">
        <v>0</v>
      </c>
      <c r="M429" s="192"/>
      <c r="N429" s="192">
        <v>337612</v>
      </c>
      <c r="O429" s="192"/>
      <c r="P429" s="192">
        <v>337612</v>
      </c>
      <c r="Q429" s="192"/>
      <c r="R429" s="194">
        <v>0</v>
      </c>
      <c r="S429" s="72">
        <v>100</v>
      </c>
    </row>
    <row r="430" spans="1:19" ht="94.5" x14ac:dyDescent="0.25">
      <c r="A430" s="32"/>
      <c r="B430" s="70" t="s">
        <v>762</v>
      </c>
      <c r="C430" s="71" t="s">
        <v>111</v>
      </c>
      <c r="D430" s="71" t="s">
        <v>183</v>
      </c>
      <c r="E430" s="71" t="s">
        <v>285</v>
      </c>
      <c r="F430" s="71" t="s">
        <v>266</v>
      </c>
      <c r="G430" s="71"/>
      <c r="H430" s="192">
        <v>57710</v>
      </c>
      <c r="I430" s="192"/>
      <c r="J430" s="192">
        <v>57710</v>
      </c>
      <c r="K430" s="192"/>
      <c r="L430" s="192">
        <v>0</v>
      </c>
      <c r="M430" s="192"/>
      <c r="N430" s="192">
        <v>57710</v>
      </c>
      <c r="O430" s="192"/>
      <c r="P430" s="192">
        <v>57710</v>
      </c>
      <c r="Q430" s="192"/>
      <c r="R430" s="194">
        <v>0</v>
      </c>
      <c r="S430" s="72">
        <v>100</v>
      </c>
    </row>
    <row r="431" spans="1:19" ht="31.5" x14ac:dyDescent="0.25">
      <c r="A431" s="32"/>
      <c r="B431" s="70" t="s">
        <v>279</v>
      </c>
      <c r="C431" s="71" t="s">
        <v>111</v>
      </c>
      <c r="D431" s="71" t="s">
        <v>183</v>
      </c>
      <c r="E431" s="71" t="s">
        <v>285</v>
      </c>
      <c r="F431" s="71" t="s">
        <v>266</v>
      </c>
      <c r="G431" s="71" t="s">
        <v>829</v>
      </c>
      <c r="H431" s="192">
        <v>57710</v>
      </c>
      <c r="I431" s="192"/>
      <c r="J431" s="192">
        <v>57710</v>
      </c>
      <c r="K431" s="192"/>
      <c r="L431" s="192">
        <v>0</v>
      </c>
      <c r="M431" s="192"/>
      <c r="N431" s="192">
        <v>57710</v>
      </c>
      <c r="O431" s="192"/>
      <c r="P431" s="192">
        <v>57710</v>
      </c>
      <c r="Q431" s="192"/>
      <c r="R431" s="194">
        <v>0</v>
      </c>
      <c r="S431" s="72">
        <v>100</v>
      </c>
    </row>
    <row r="432" spans="1:19" x14ac:dyDescent="0.25">
      <c r="A432" s="32"/>
      <c r="B432" s="70" t="s">
        <v>282</v>
      </c>
      <c r="C432" s="71" t="s">
        <v>111</v>
      </c>
      <c r="D432" s="71" t="s">
        <v>183</v>
      </c>
      <c r="E432" s="71" t="s">
        <v>285</v>
      </c>
      <c r="F432" s="71" t="s">
        <v>266</v>
      </c>
      <c r="G432" s="71" t="s">
        <v>283</v>
      </c>
      <c r="H432" s="192">
        <v>57710</v>
      </c>
      <c r="I432" s="192"/>
      <c r="J432" s="192">
        <v>57710</v>
      </c>
      <c r="K432" s="192"/>
      <c r="L432" s="192">
        <v>0</v>
      </c>
      <c r="M432" s="192"/>
      <c r="N432" s="192">
        <v>57710</v>
      </c>
      <c r="O432" s="192"/>
      <c r="P432" s="192">
        <v>57710</v>
      </c>
      <c r="Q432" s="192"/>
      <c r="R432" s="194">
        <v>0</v>
      </c>
      <c r="S432" s="72">
        <v>100</v>
      </c>
    </row>
    <row r="433" spans="1:19" ht="47.25" x14ac:dyDescent="0.25">
      <c r="A433" s="32"/>
      <c r="B433" s="70" t="s">
        <v>286</v>
      </c>
      <c r="C433" s="71" t="s">
        <v>111</v>
      </c>
      <c r="D433" s="71" t="s">
        <v>183</v>
      </c>
      <c r="E433" s="71" t="s">
        <v>285</v>
      </c>
      <c r="F433" s="71" t="s">
        <v>234</v>
      </c>
      <c r="G433" s="71"/>
      <c r="H433" s="192">
        <v>279902</v>
      </c>
      <c r="I433" s="192"/>
      <c r="J433" s="192">
        <v>279902</v>
      </c>
      <c r="K433" s="192"/>
      <c r="L433" s="192">
        <v>0</v>
      </c>
      <c r="M433" s="192"/>
      <c r="N433" s="192">
        <v>279902</v>
      </c>
      <c r="O433" s="192"/>
      <c r="P433" s="192">
        <v>279902</v>
      </c>
      <c r="Q433" s="192"/>
      <c r="R433" s="194">
        <v>0</v>
      </c>
      <c r="S433" s="72">
        <v>100</v>
      </c>
    </row>
    <row r="434" spans="1:19" ht="31.5" x14ac:dyDescent="0.25">
      <c r="A434" s="32"/>
      <c r="B434" s="70" t="s">
        <v>279</v>
      </c>
      <c r="C434" s="71" t="s">
        <v>111</v>
      </c>
      <c r="D434" s="71" t="s">
        <v>183</v>
      </c>
      <c r="E434" s="71" t="s">
        <v>285</v>
      </c>
      <c r="F434" s="71" t="s">
        <v>234</v>
      </c>
      <c r="G434" s="71" t="s">
        <v>829</v>
      </c>
      <c r="H434" s="192">
        <v>279902</v>
      </c>
      <c r="I434" s="192"/>
      <c r="J434" s="192">
        <v>279902</v>
      </c>
      <c r="K434" s="192"/>
      <c r="L434" s="192">
        <v>0</v>
      </c>
      <c r="M434" s="192"/>
      <c r="N434" s="192">
        <v>279902</v>
      </c>
      <c r="O434" s="192"/>
      <c r="P434" s="192">
        <v>279902</v>
      </c>
      <c r="Q434" s="192"/>
      <c r="R434" s="194">
        <v>0</v>
      </c>
      <c r="S434" s="72">
        <v>100</v>
      </c>
    </row>
    <row r="435" spans="1:19" x14ac:dyDescent="0.25">
      <c r="A435" s="32"/>
      <c r="B435" s="70" t="s">
        <v>282</v>
      </c>
      <c r="C435" s="71" t="s">
        <v>111</v>
      </c>
      <c r="D435" s="71" t="s">
        <v>183</v>
      </c>
      <c r="E435" s="71" t="s">
        <v>285</v>
      </c>
      <c r="F435" s="71" t="s">
        <v>234</v>
      </c>
      <c r="G435" s="71" t="s">
        <v>283</v>
      </c>
      <c r="H435" s="192">
        <v>279902</v>
      </c>
      <c r="I435" s="192"/>
      <c r="J435" s="192">
        <v>279902</v>
      </c>
      <c r="K435" s="192"/>
      <c r="L435" s="192">
        <v>0</v>
      </c>
      <c r="M435" s="192"/>
      <c r="N435" s="192">
        <v>279902</v>
      </c>
      <c r="O435" s="192"/>
      <c r="P435" s="192">
        <v>279902</v>
      </c>
      <c r="Q435" s="192"/>
      <c r="R435" s="194">
        <v>0</v>
      </c>
      <c r="S435" s="72">
        <v>100</v>
      </c>
    </row>
    <row r="436" spans="1:19" ht="47.25" x14ac:dyDescent="0.25">
      <c r="A436" s="32"/>
      <c r="B436" s="70" t="s">
        <v>308</v>
      </c>
      <c r="C436" s="71" t="s">
        <v>111</v>
      </c>
      <c r="D436" s="71" t="s">
        <v>183</v>
      </c>
      <c r="E436" s="71" t="s">
        <v>309</v>
      </c>
      <c r="F436" s="71"/>
      <c r="G436" s="71"/>
      <c r="H436" s="192">
        <v>607791.26</v>
      </c>
      <c r="I436" s="192"/>
      <c r="J436" s="192">
        <v>357012.43</v>
      </c>
      <c r="K436" s="192"/>
      <c r="L436" s="192">
        <v>250778.83</v>
      </c>
      <c r="M436" s="192"/>
      <c r="N436" s="192">
        <v>607791.26</v>
      </c>
      <c r="O436" s="192"/>
      <c r="P436" s="192">
        <v>357012.43</v>
      </c>
      <c r="Q436" s="192"/>
      <c r="R436" s="194">
        <v>250778.83</v>
      </c>
      <c r="S436" s="72">
        <v>100</v>
      </c>
    </row>
    <row r="437" spans="1:19" ht="31.5" x14ac:dyDescent="0.25">
      <c r="A437" s="32"/>
      <c r="B437" s="70" t="s">
        <v>856</v>
      </c>
      <c r="C437" s="71" t="s">
        <v>111</v>
      </c>
      <c r="D437" s="71" t="s">
        <v>183</v>
      </c>
      <c r="E437" s="71" t="s">
        <v>309</v>
      </c>
      <c r="F437" s="71" t="s">
        <v>310</v>
      </c>
      <c r="G437" s="71"/>
      <c r="H437" s="192">
        <v>355489.41</v>
      </c>
      <c r="I437" s="192"/>
      <c r="J437" s="192">
        <v>355489.41</v>
      </c>
      <c r="K437" s="192"/>
      <c r="L437" s="192">
        <v>0</v>
      </c>
      <c r="M437" s="192"/>
      <c r="N437" s="192">
        <v>355489.41</v>
      </c>
      <c r="O437" s="192"/>
      <c r="P437" s="192">
        <v>355489.41</v>
      </c>
      <c r="Q437" s="192"/>
      <c r="R437" s="194">
        <v>0</v>
      </c>
      <c r="S437" s="72">
        <v>100</v>
      </c>
    </row>
    <row r="438" spans="1:19" ht="31.5" x14ac:dyDescent="0.25">
      <c r="A438" s="32"/>
      <c r="B438" s="70" t="s">
        <v>279</v>
      </c>
      <c r="C438" s="71" t="s">
        <v>111</v>
      </c>
      <c r="D438" s="71" t="s">
        <v>183</v>
      </c>
      <c r="E438" s="71" t="s">
        <v>309</v>
      </c>
      <c r="F438" s="71" t="s">
        <v>310</v>
      </c>
      <c r="G438" s="71" t="s">
        <v>829</v>
      </c>
      <c r="H438" s="192">
        <v>355489.41</v>
      </c>
      <c r="I438" s="192"/>
      <c r="J438" s="192">
        <v>355489.41</v>
      </c>
      <c r="K438" s="192"/>
      <c r="L438" s="192">
        <v>0</v>
      </c>
      <c r="M438" s="192"/>
      <c r="N438" s="192">
        <v>355489.41</v>
      </c>
      <c r="O438" s="192"/>
      <c r="P438" s="192">
        <v>355489.41</v>
      </c>
      <c r="Q438" s="192"/>
      <c r="R438" s="194">
        <v>0</v>
      </c>
      <c r="S438" s="72">
        <v>100</v>
      </c>
    </row>
    <row r="439" spans="1:19" x14ac:dyDescent="0.25">
      <c r="A439" s="32"/>
      <c r="B439" s="70" t="s">
        <v>282</v>
      </c>
      <c r="C439" s="71" t="s">
        <v>111</v>
      </c>
      <c r="D439" s="71" t="s">
        <v>183</v>
      </c>
      <c r="E439" s="71" t="s">
        <v>309</v>
      </c>
      <c r="F439" s="71" t="s">
        <v>310</v>
      </c>
      <c r="G439" s="71" t="s">
        <v>283</v>
      </c>
      <c r="H439" s="192">
        <v>355489.41</v>
      </c>
      <c r="I439" s="192"/>
      <c r="J439" s="192">
        <v>355489.41</v>
      </c>
      <c r="K439" s="192"/>
      <c r="L439" s="192">
        <v>0</v>
      </c>
      <c r="M439" s="192"/>
      <c r="N439" s="192">
        <v>355489.41</v>
      </c>
      <c r="O439" s="192"/>
      <c r="P439" s="192">
        <v>355489.41</v>
      </c>
      <c r="Q439" s="192"/>
      <c r="R439" s="194">
        <v>0</v>
      </c>
      <c r="S439" s="72">
        <v>100</v>
      </c>
    </row>
    <row r="440" spans="1:19" ht="47.25" x14ac:dyDescent="0.25">
      <c r="A440" s="32"/>
      <c r="B440" s="70" t="s">
        <v>938</v>
      </c>
      <c r="C440" s="71" t="s">
        <v>111</v>
      </c>
      <c r="D440" s="71" t="s">
        <v>183</v>
      </c>
      <c r="E440" s="71" t="s">
        <v>309</v>
      </c>
      <c r="F440" s="71" t="s">
        <v>939</v>
      </c>
      <c r="G440" s="71"/>
      <c r="H440" s="192">
        <v>100000</v>
      </c>
      <c r="I440" s="192"/>
      <c r="J440" s="192">
        <v>0</v>
      </c>
      <c r="K440" s="192"/>
      <c r="L440" s="192">
        <v>100000</v>
      </c>
      <c r="M440" s="192"/>
      <c r="N440" s="192">
        <v>100000</v>
      </c>
      <c r="O440" s="192"/>
      <c r="P440" s="192">
        <v>0</v>
      </c>
      <c r="Q440" s="192"/>
      <c r="R440" s="194">
        <v>100000</v>
      </c>
      <c r="S440" s="72">
        <v>100</v>
      </c>
    </row>
    <row r="441" spans="1:19" ht="31.5" x14ac:dyDescent="0.25">
      <c r="A441" s="32"/>
      <c r="B441" s="70" t="s">
        <v>279</v>
      </c>
      <c r="C441" s="71" t="s">
        <v>111</v>
      </c>
      <c r="D441" s="71" t="s">
        <v>183</v>
      </c>
      <c r="E441" s="71" t="s">
        <v>309</v>
      </c>
      <c r="F441" s="71" t="s">
        <v>939</v>
      </c>
      <c r="G441" s="71" t="s">
        <v>829</v>
      </c>
      <c r="H441" s="192">
        <v>100000</v>
      </c>
      <c r="I441" s="192"/>
      <c r="J441" s="192">
        <v>0</v>
      </c>
      <c r="K441" s="192"/>
      <c r="L441" s="192">
        <v>100000</v>
      </c>
      <c r="M441" s="192"/>
      <c r="N441" s="192">
        <v>100000</v>
      </c>
      <c r="O441" s="192"/>
      <c r="P441" s="192">
        <v>0</v>
      </c>
      <c r="Q441" s="192"/>
      <c r="R441" s="194">
        <v>100000</v>
      </c>
      <c r="S441" s="72">
        <v>100</v>
      </c>
    </row>
    <row r="442" spans="1:19" x14ac:dyDescent="0.25">
      <c r="A442" s="32"/>
      <c r="B442" s="70" t="s">
        <v>282</v>
      </c>
      <c r="C442" s="71" t="s">
        <v>111</v>
      </c>
      <c r="D442" s="71" t="s">
        <v>183</v>
      </c>
      <c r="E442" s="71" t="s">
        <v>309</v>
      </c>
      <c r="F442" s="71" t="s">
        <v>939</v>
      </c>
      <c r="G442" s="71" t="s">
        <v>283</v>
      </c>
      <c r="H442" s="192">
        <v>100000</v>
      </c>
      <c r="I442" s="192"/>
      <c r="J442" s="192">
        <v>0</v>
      </c>
      <c r="K442" s="192"/>
      <c r="L442" s="192">
        <v>100000</v>
      </c>
      <c r="M442" s="192"/>
      <c r="N442" s="192">
        <v>100000</v>
      </c>
      <c r="O442" s="192"/>
      <c r="P442" s="192">
        <v>0</v>
      </c>
      <c r="Q442" s="192"/>
      <c r="R442" s="194">
        <v>100000</v>
      </c>
      <c r="S442" s="72">
        <v>100</v>
      </c>
    </row>
    <row r="443" spans="1:19" ht="63" x14ac:dyDescent="0.25">
      <c r="A443" s="32"/>
      <c r="B443" s="70" t="s">
        <v>940</v>
      </c>
      <c r="C443" s="71" t="s">
        <v>111</v>
      </c>
      <c r="D443" s="71" t="s">
        <v>183</v>
      </c>
      <c r="E443" s="71" t="s">
        <v>309</v>
      </c>
      <c r="F443" s="71" t="s">
        <v>823</v>
      </c>
      <c r="G443" s="71"/>
      <c r="H443" s="192">
        <v>152301.85</v>
      </c>
      <c r="I443" s="192"/>
      <c r="J443" s="192">
        <v>1523.02</v>
      </c>
      <c r="K443" s="192"/>
      <c r="L443" s="192">
        <v>150778.82999999999</v>
      </c>
      <c r="M443" s="192"/>
      <c r="N443" s="192">
        <v>152301.85</v>
      </c>
      <c r="O443" s="192"/>
      <c r="P443" s="192">
        <v>1523.02</v>
      </c>
      <c r="Q443" s="192"/>
      <c r="R443" s="194">
        <v>150778.82999999999</v>
      </c>
      <c r="S443" s="72">
        <v>100</v>
      </c>
    </row>
    <row r="444" spans="1:19" ht="31.5" x14ac:dyDescent="0.25">
      <c r="A444" s="32"/>
      <c r="B444" s="70" t="s">
        <v>279</v>
      </c>
      <c r="C444" s="71" t="s">
        <v>111</v>
      </c>
      <c r="D444" s="71" t="s">
        <v>183</v>
      </c>
      <c r="E444" s="71" t="s">
        <v>309</v>
      </c>
      <c r="F444" s="71" t="s">
        <v>823</v>
      </c>
      <c r="G444" s="71" t="s">
        <v>829</v>
      </c>
      <c r="H444" s="192">
        <v>152301.85</v>
      </c>
      <c r="I444" s="192"/>
      <c r="J444" s="192">
        <v>1523.02</v>
      </c>
      <c r="K444" s="192"/>
      <c r="L444" s="192">
        <v>150778.82999999999</v>
      </c>
      <c r="M444" s="192"/>
      <c r="N444" s="192">
        <v>152301.85</v>
      </c>
      <c r="O444" s="192"/>
      <c r="P444" s="192">
        <v>1523.02</v>
      </c>
      <c r="Q444" s="192"/>
      <c r="R444" s="194">
        <v>150778.82999999999</v>
      </c>
      <c r="S444" s="72">
        <v>100</v>
      </c>
    </row>
    <row r="445" spans="1:19" x14ac:dyDescent="0.25">
      <c r="A445" s="32"/>
      <c r="B445" s="70" t="s">
        <v>282</v>
      </c>
      <c r="C445" s="71" t="s">
        <v>111</v>
      </c>
      <c r="D445" s="71" t="s">
        <v>183</v>
      </c>
      <c r="E445" s="71" t="s">
        <v>309</v>
      </c>
      <c r="F445" s="71" t="s">
        <v>823</v>
      </c>
      <c r="G445" s="71" t="s">
        <v>283</v>
      </c>
      <c r="H445" s="192">
        <v>152301.85</v>
      </c>
      <c r="I445" s="192"/>
      <c r="J445" s="192">
        <v>1523.02</v>
      </c>
      <c r="K445" s="192"/>
      <c r="L445" s="192">
        <v>150778.82999999999</v>
      </c>
      <c r="M445" s="192"/>
      <c r="N445" s="192">
        <v>152301.85</v>
      </c>
      <c r="O445" s="192"/>
      <c r="P445" s="192">
        <v>1523.02</v>
      </c>
      <c r="Q445" s="192"/>
      <c r="R445" s="194">
        <v>150778.82999999999</v>
      </c>
      <c r="S445" s="72">
        <v>100</v>
      </c>
    </row>
    <row r="446" spans="1:19" ht="31.5" x14ac:dyDescent="0.25">
      <c r="A446" s="32"/>
      <c r="B446" s="70" t="s">
        <v>311</v>
      </c>
      <c r="C446" s="71" t="s">
        <v>111</v>
      </c>
      <c r="D446" s="71" t="s">
        <v>183</v>
      </c>
      <c r="E446" s="71" t="s">
        <v>312</v>
      </c>
      <c r="F446" s="71"/>
      <c r="G446" s="71"/>
      <c r="H446" s="192">
        <v>21694778.16</v>
      </c>
      <c r="I446" s="192"/>
      <c r="J446" s="192">
        <v>11226246.99</v>
      </c>
      <c r="K446" s="192"/>
      <c r="L446" s="192">
        <v>10468531.17</v>
      </c>
      <c r="M446" s="192"/>
      <c r="N446" s="192">
        <v>21694778.16</v>
      </c>
      <c r="O446" s="192"/>
      <c r="P446" s="192">
        <v>11226246.99</v>
      </c>
      <c r="Q446" s="192"/>
      <c r="R446" s="194">
        <v>10468531.17</v>
      </c>
      <c r="S446" s="72">
        <v>100</v>
      </c>
    </row>
    <row r="447" spans="1:19" ht="78.75" x14ac:dyDescent="0.25">
      <c r="A447" s="32"/>
      <c r="B447" s="70" t="s">
        <v>313</v>
      </c>
      <c r="C447" s="71" t="s">
        <v>111</v>
      </c>
      <c r="D447" s="71" t="s">
        <v>183</v>
      </c>
      <c r="E447" s="71" t="s">
        <v>312</v>
      </c>
      <c r="F447" s="71" t="s">
        <v>236</v>
      </c>
      <c r="G447" s="71"/>
      <c r="H447" s="192">
        <v>2921972.95</v>
      </c>
      <c r="I447" s="192"/>
      <c r="J447" s="192">
        <v>2921972.95</v>
      </c>
      <c r="K447" s="192"/>
      <c r="L447" s="192">
        <v>0</v>
      </c>
      <c r="M447" s="192"/>
      <c r="N447" s="192">
        <v>2921972.95</v>
      </c>
      <c r="O447" s="192"/>
      <c r="P447" s="192">
        <v>2921972.95</v>
      </c>
      <c r="Q447" s="192"/>
      <c r="R447" s="194">
        <v>0</v>
      </c>
      <c r="S447" s="72">
        <v>100</v>
      </c>
    </row>
    <row r="448" spans="1:19" ht="31.5" x14ac:dyDescent="0.25">
      <c r="A448" s="32"/>
      <c r="B448" s="70" t="s">
        <v>279</v>
      </c>
      <c r="C448" s="71" t="s">
        <v>111</v>
      </c>
      <c r="D448" s="71" t="s">
        <v>183</v>
      </c>
      <c r="E448" s="71" t="s">
        <v>312</v>
      </c>
      <c r="F448" s="71" t="s">
        <v>236</v>
      </c>
      <c r="G448" s="71" t="s">
        <v>829</v>
      </c>
      <c r="H448" s="192">
        <v>2921972.95</v>
      </c>
      <c r="I448" s="192"/>
      <c r="J448" s="192">
        <v>2921972.95</v>
      </c>
      <c r="K448" s="192"/>
      <c r="L448" s="192">
        <v>0</v>
      </c>
      <c r="M448" s="192"/>
      <c r="N448" s="192">
        <v>2921972.95</v>
      </c>
      <c r="O448" s="192"/>
      <c r="P448" s="192">
        <v>2921972.95</v>
      </c>
      <c r="Q448" s="192"/>
      <c r="R448" s="194">
        <v>0</v>
      </c>
      <c r="S448" s="72">
        <v>100</v>
      </c>
    </row>
    <row r="449" spans="1:19" x14ac:dyDescent="0.25">
      <c r="A449" s="32"/>
      <c r="B449" s="70" t="s">
        <v>282</v>
      </c>
      <c r="C449" s="71" t="s">
        <v>111</v>
      </c>
      <c r="D449" s="71" t="s">
        <v>183</v>
      </c>
      <c r="E449" s="71" t="s">
        <v>312</v>
      </c>
      <c r="F449" s="71" t="s">
        <v>236</v>
      </c>
      <c r="G449" s="71" t="s">
        <v>283</v>
      </c>
      <c r="H449" s="192">
        <v>2921972.95</v>
      </c>
      <c r="I449" s="192"/>
      <c r="J449" s="192">
        <v>2921972.95</v>
      </c>
      <c r="K449" s="192"/>
      <c r="L449" s="192">
        <v>0</v>
      </c>
      <c r="M449" s="192"/>
      <c r="N449" s="192">
        <v>2921972.95</v>
      </c>
      <c r="O449" s="192"/>
      <c r="P449" s="192">
        <v>2921972.95</v>
      </c>
      <c r="Q449" s="192"/>
      <c r="R449" s="194">
        <v>0</v>
      </c>
      <c r="S449" s="72">
        <v>100</v>
      </c>
    </row>
    <row r="450" spans="1:19" ht="78.75" x14ac:dyDescent="0.25">
      <c r="A450" s="32"/>
      <c r="B450" s="70" t="s">
        <v>857</v>
      </c>
      <c r="C450" s="71" t="s">
        <v>111</v>
      </c>
      <c r="D450" s="71" t="s">
        <v>183</v>
      </c>
      <c r="E450" s="71" t="s">
        <v>312</v>
      </c>
      <c r="F450" s="71" t="s">
        <v>421</v>
      </c>
      <c r="G450" s="71"/>
      <c r="H450" s="192">
        <v>10468531.17</v>
      </c>
      <c r="I450" s="192"/>
      <c r="J450" s="192">
        <v>0</v>
      </c>
      <c r="K450" s="192"/>
      <c r="L450" s="192">
        <v>10468531.17</v>
      </c>
      <c r="M450" s="192"/>
      <c r="N450" s="192">
        <v>10468531.17</v>
      </c>
      <c r="O450" s="192"/>
      <c r="P450" s="192">
        <v>0</v>
      </c>
      <c r="Q450" s="192"/>
      <c r="R450" s="194">
        <v>10468531.17</v>
      </c>
      <c r="S450" s="72">
        <v>100</v>
      </c>
    </row>
    <row r="451" spans="1:19" ht="31.5" x14ac:dyDescent="0.25">
      <c r="A451" s="32"/>
      <c r="B451" s="70" t="s">
        <v>279</v>
      </c>
      <c r="C451" s="71" t="s">
        <v>111</v>
      </c>
      <c r="D451" s="71" t="s">
        <v>183</v>
      </c>
      <c r="E451" s="71" t="s">
        <v>312</v>
      </c>
      <c r="F451" s="71" t="s">
        <v>421</v>
      </c>
      <c r="G451" s="71" t="s">
        <v>829</v>
      </c>
      <c r="H451" s="192">
        <v>10468531.17</v>
      </c>
      <c r="I451" s="192"/>
      <c r="J451" s="192">
        <v>0</v>
      </c>
      <c r="K451" s="192"/>
      <c r="L451" s="192">
        <v>10468531.17</v>
      </c>
      <c r="M451" s="192"/>
      <c r="N451" s="192">
        <v>10468531.17</v>
      </c>
      <c r="O451" s="192"/>
      <c r="P451" s="192">
        <v>0</v>
      </c>
      <c r="Q451" s="192"/>
      <c r="R451" s="194">
        <v>10468531.17</v>
      </c>
      <c r="S451" s="72">
        <v>100</v>
      </c>
    </row>
    <row r="452" spans="1:19" x14ac:dyDescent="0.25">
      <c r="A452" s="32"/>
      <c r="B452" s="70" t="s">
        <v>282</v>
      </c>
      <c r="C452" s="71" t="s">
        <v>111</v>
      </c>
      <c r="D452" s="71" t="s">
        <v>183</v>
      </c>
      <c r="E452" s="71" t="s">
        <v>312</v>
      </c>
      <c r="F452" s="71" t="s">
        <v>421</v>
      </c>
      <c r="G452" s="71" t="s">
        <v>283</v>
      </c>
      <c r="H452" s="192">
        <v>10468531.17</v>
      </c>
      <c r="I452" s="192"/>
      <c r="J452" s="192">
        <v>0</v>
      </c>
      <c r="K452" s="192"/>
      <c r="L452" s="192">
        <v>10468531.17</v>
      </c>
      <c r="M452" s="192"/>
      <c r="N452" s="192">
        <v>10468531.17</v>
      </c>
      <c r="O452" s="192"/>
      <c r="P452" s="192">
        <v>0</v>
      </c>
      <c r="Q452" s="192"/>
      <c r="R452" s="194">
        <v>10468531.17</v>
      </c>
      <c r="S452" s="72">
        <v>100</v>
      </c>
    </row>
    <row r="453" spans="1:19" ht="78.75" x14ac:dyDescent="0.25">
      <c r="A453" s="32"/>
      <c r="B453" s="70" t="s">
        <v>857</v>
      </c>
      <c r="C453" s="71" t="s">
        <v>111</v>
      </c>
      <c r="D453" s="71" t="s">
        <v>183</v>
      </c>
      <c r="E453" s="71" t="s">
        <v>312</v>
      </c>
      <c r="F453" s="71" t="s">
        <v>424</v>
      </c>
      <c r="G453" s="71"/>
      <c r="H453" s="192">
        <v>8304274.04</v>
      </c>
      <c r="I453" s="192"/>
      <c r="J453" s="192">
        <v>8304274.04</v>
      </c>
      <c r="K453" s="192"/>
      <c r="L453" s="192">
        <v>0</v>
      </c>
      <c r="M453" s="192"/>
      <c r="N453" s="192">
        <v>8304274.04</v>
      </c>
      <c r="O453" s="192"/>
      <c r="P453" s="192">
        <v>8304274.04</v>
      </c>
      <c r="Q453" s="192"/>
      <c r="R453" s="194">
        <v>0</v>
      </c>
      <c r="S453" s="72">
        <v>100</v>
      </c>
    </row>
    <row r="454" spans="1:19" ht="31.5" x14ac:dyDescent="0.25">
      <c r="A454" s="32"/>
      <c r="B454" s="70" t="s">
        <v>279</v>
      </c>
      <c r="C454" s="71" t="s">
        <v>111</v>
      </c>
      <c r="D454" s="71" t="s">
        <v>183</v>
      </c>
      <c r="E454" s="71" t="s">
        <v>312</v>
      </c>
      <c r="F454" s="71" t="s">
        <v>424</v>
      </c>
      <c r="G454" s="71" t="s">
        <v>829</v>
      </c>
      <c r="H454" s="192">
        <v>8304274.04</v>
      </c>
      <c r="I454" s="192"/>
      <c r="J454" s="192">
        <v>8304274.04</v>
      </c>
      <c r="K454" s="192"/>
      <c r="L454" s="192">
        <v>0</v>
      </c>
      <c r="M454" s="192"/>
      <c r="N454" s="192">
        <v>8304274.04</v>
      </c>
      <c r="O454" s="192"/>
      <c r="P454" s="192">
        <v>8304274.04</v>
      </c>
      <c r="Q454" s="192"/>
      <c r="R454" s="194">
        <v>0</v>
      </c>
      <c r="S454" s="72">
        <v>100</v>
      </c>
    </row>
    <row r="455" spans="1:19" x14ac:dyDescent="0.25">
      <c r="A455" s="32"/>
      <c r="B455" s="70" t="s">
        <v>282</v>
      </c>
      <c r="C455" s="71" t="s">
        <v>111</v>
      </c>
      <c r="D455" s="71" t="s">
        <v>183</v>
      </c>
      <c r="E455" s="71" t="s">
        <v>312</v>
      </c>
      <c r="F455" s="71" t="s">
        <v>424</v>
      </c>
      <c r="G455" s="71" t="s">
        <v>283</v>
      </c>
      <c r="H455" s="192">
        <v>8304274.04</v>
      </c>
      <c r="I455" s="192"/>
      <c r="J455" s="192">
        <v>8304274.04</v>
      </c>
      <c r="K455" s="192"/>
      <c r="L455" s="192">
        <v>0</v>
      </c>
      <c r="M455" s="192"/>
      <c r="N455" s="192">
        <v>8304274.04</v>
      </c>
      <c r="O455" s="192"/>
      <c r="P455" s="192">
        <v>8304274.04</v>
      </c>
      <c r="Q455" s="192"/>
      <c r="R455" s="194">
        <v>0</v>
      </c>
      <c r="S455" s="72">
        <v>100</v>
      </c>
    </row>
    <row r="456" spans="1:19" x14ac:dyDescent="0.25">
      <c r="A456" s="32"/>
      <c r="B456" s="70" t="s">
        <v>314</v>
      </c>
      <c r="C456" s="71" t="s">
        <v>111</v>
      </c>
      <c r="D456" s="71" t="s">
        <v>183</v>
      </c>
      <c r="E456" s="71" t="s">
        <v>315</v>
      </c>
      <c r="F456" s="71"/>
      <c r="G456" s="71"/>
      <c r="H456" s="192">
        <v>11200</v>
      </c>
      <c r="I456" s="192"/>
      <c r="J456" s="192">
        <v>11200</v>
      </c>
      <c r="K456" s="192"/>
      <c r="L456" s="192">
        <v>0</v>
      </c>
      <c r="M456" s="192"/>
      <c r="N456" s="192">
        <v>11200</v>
      </c>
      <c r="O456" s="192"/>
      <c r="P456" s="192">
        <v>11200</v>
      </c>
      <c r="Q456" s="192"/>
      <c r="R456" s="194">
        <v>0</v>
      </c>
      <c r="S456" s="72">
        <v>100</v>
      </c>
    </row>
    <row r="457" spans="1:19" ht="31.5" x14ac:dyDescent="0.25">
      <c r="A457" s="32"/>
      <c r="B457" s="70" t="s">
        <v>316</v>
      </c>
      <c r="C457" s="71" t="s">
        <v>111</v>
      </c>
      <c r="D457" s="71" t="s">
        <v>183</v>
      </c>
      <c r="E457" s="71" t="s">
        <v>315</v>
      </c>
      <c r="F457" s="71" t="s">
        <v>234</v>
      </c>
      <c r="G457" s="71"/>
      <c r="H457" s="192">
        <v>11200</v>
      </c>
      <c r="I457" s="192"/>
      <c r="J457" s="192">
        <v>11200</v>
      </c>
      <c r="K457" s="192"/>
      <c r="L457" s="192">
        <v>0</v>
      </c>
      <c r="M457" s="192"/>
      <c r="N457" s="192">
        <v>11200</v>
      </c>
      <c r="O457" s="192"/>
      <c r="P457" s="192">
        <v>11200</v>
      </c>
      <c r="Q457" s="192"/>
      <c r="R457" s="194">
        <v>0</v>
      </c>
      <c r="S457" s="72">
        <v>100</v>
      </c>
    </row>
    <row r="458" spans="1:19" ht="31.5" x14ac:dyDescent="0.25">
      <c r="A458" s="32"/>
      <c r="B458" s="70" t="s">
        <v>279</v>
      </c>
      <c r="C458" s="71" t="s">
        <v>111</v>
      </c>
      <c r="D458" s="71" t="s">
        <v>183</v>
      </c>
      <c r="E458" s="71" t="s">
        <v>315</v>
      </c>
      <c r="F458" s="71" t="s">
        <v>234</v>
      </c>
      <c r="G458" s="71" t="s">
        <v>829</v>
      </c>
      <c r="H458" s="192">
        <v>11200</v>
      </c>
      <c r="I458" s="192"/>
      <c r="J458" s="192">
        <v>11200</v>
      </c>
      <c r="K458" s="192"/>
      <c r="L458" s="192">
        <v>0</v>
      </c>
      <c r="M458" s="192"/>
      <c r="N458" s="192">
        <v>11200</v>
      </c>
      <c r="O458" s="192"/>
      <c r="P458" s="192">
        <v>11200</v>
      </c>
      <c r="Q458" s="192"/>
      <c r="R458" s="194">
        <v>0</v>
      </c>
      <c r="S458" s="72">
        <v>100</v>
      </c>
    </row>
    <row r="459" spans="1:19" x14ac:dyDescent="0.25">
      <c r="A459" s="32"/>
      <c r="B459" s="70" t="s">
        <v>282</v>
      </c>
      <c r="C459" s="71" t="s">
        <v>111</v>
      </c>
      <c r="D459" s="71" t="s">
        <v>183</v>
      </c>
      <c r="E459" s="71" t="s">
        <v>315</v>
      </c>
      <c r="F459" s="71" t="s">
        <v>234</v>
      </c>
      <c r="G459" s="71" t="s">
        <v>283</v>
      </c>
      <c r="H459" s="192">
        <v>11200</v>
      </c>
      <c r="I459" s="192"/>
      <c r="J459" s="192">
        <v>11200</v>
      </c>
      <c r="K459" s="192"/>
      <c r="L459" s="192">
        <v>0</v>
      </c>
      <c r="M459" s="192"/>
      <c r="N459" s="192">
        <v>11200</v>
      </c>
      <c r="O459" s="192"/>
      <c r="P459" s="192">
        <v>11200</v>
      </c>
      <c r="Q459" s="192"/>
      <c r="R459" s="194">
        <v>0</v>
      </c>
      <c r="S459" s="72">
        <v>100</v>
      </c>
    </row>
    <row r="460" spans="1:19" ht="47.25" x14ac:dyDescent="0.25">
      <c r="A460" s="32"/>
      <c r="B460" s="70" t="s">
        <v>602</v>
      </c>
      <c r="C460" s="71" t="s">
        <v>111</v>
      </c>
      <c r="D460" s="71" t="s">
        <v>183</v>
      </c>
      <c r="E460" s="71" t="s">
        <v>603</v>
      </c>
      <c r="F460" s="71"/>
      <c r="G460" s="71"/>
      <c r="H460" s="192">
        <v>45057</v>
      </c>
      <c r="I460" s="192"/>
      <c r="J460" s="192">
        <v>45057</v>
      </c>
      <c r="K460" s="192"/>
      <c r="L460" s="192">
        <v>0</v>
      </c>
      <c r="M460" s="192"/>
      <c r="N460" s="192">
        <v>45057</v>
      </c>
      <c r="O460" s="192"/>
      <c r="P460" s="192">
        <v>45057</v>
      </c>
      <c r="Q460" s="192"/>
      <c r="R460" s="194">
        <v>0</v>
      </c>
      <c r="S460" s="72">
        <v>100</v>
      </c>
    </row>
    <row r="461" spans="1:19" ht="31.5" x14ac:dyDescent="0.25">
      <c r="A461" s="32"/>
      <c r="B461" s="70" t="s">
        <v>858</v>
      </c>
      <c r="C461" s="71" t="s">
        <v>111</v>
      </c>
      <c r="D461" s="71" t="s">
        <v>183</v>
      </c>
      <c r="E461" s="71" t="s">
        <v>603</v>
      </c>
      <c r="F461" s="71" t="s">
        <v>310</v>
      </c>
      <c r="G461" s="71"/>
      <c r="H461" s="192">
        <v>45057</v>
      </c>
      <c r="I461" s="192"/>
      <c r="J461" s="192">
        <v>45057</v>
      </c>
      <c r="K461" s="192"/>
      <c r="L461" s="192">
        <v>0</v>
      </c>
      <c r="M461" s="192"/>
      <c r="N461" s="192">
        <v>45057</v>
      </c>
      <c r="O461" s="192"/>
      <c r="P461" s="192">
        <v>45057</v>
      </c>
      <c r="Q461" s="192"/>
      <c r="R461" s="194">
        <v>0</v>
      </c>
      <c r="S461" s="72">
        <v>100</v>
      </c>
    </row>
    <row r="462" spans="1:19" ht="31.5" x14ac:dyDescent="0.25">
      <c r="A462" s="32"/>
      <c r="B462" s="70" t="s">
        <v>279</v>
      </c>
      <c r="C462" s="71" t="s">
        <v>111</v>
      </c>
      <c r="D462" s="71" t="s">
        <v>183</v>
      </c>
      <c r="E462" s="71" t="s">
        <v>603</v>
      </c>
      <c r="F462" s="71" t="s">
        <v>310</v>
      </c>
      <c r="G462" s="71" t="s">
        <v>829</v>
      </c>
      <c r="H462" s="192">
        <v>45057</v>
      </c>
      <c r="I462" s="192"/>
      <c r="J462" s="192">
        <v>45057</v>
      </c>
      <c r="K462" s="192"/>
      <c r="L462" s="192">
        <v>0</v>
      </c>
      <c r="M462" s="192"/>
      <c r="N462" s="192">
        <v>45057</v>
      </c>
      <c r="O462" s="192"/>
      <c r="P462" s="192">
        <v>45057</v>
      </c>
      <c r="Q462" s="192"/>
      <c r="R462" s="194">
        <v>0</v>
      </c>
      <c r="S462" s="72">
        <v>100</v>
      </c>
    </row>
    <row r="463" spans="1:19" x14ac:dyDescent="0.25">
      <c r="A463" s="32"/>
      <c r="B463" s="70" t="s">
        <v>282</v>
      </c>
      <c r="C463" s="71" t="s">
        <v>111</v>
      </c>
      <c r="D463" s="71" t="s">
        <v>183</v>
      </c>
      <c r="E463" s="71" t="s">
        <v>603</v>
      </c>
      <c r="F463" s="71" t="s">
        <v>310</v>
      </c>
      <c r="G463" s="71" t="s">
        <v>283</v>
      </c>
      <c r="H463" s="192">
        <v>45057</v>
      </c>
      <c r="I463" s="192"/>
      <c r="J463" s="192">
        <v>45057</v>
      </c>
      <c r="K463" s="192"/>
      <c r="L463" s="192">
        <v>0</v>
      </c>
      <c r="M463" s="192"/>
      <c r="N463" s="192">
        <v>45057</v>
      </c>
      <c r="O463" s="192"/>
      <c r="P463" s="192">
        <v>45057</v>
      </c>
      <c r="Q463" s="192"/>
      <c r="R463" s="194">
        <v>0</v>
      </c>
      <c r="S463" s="72">
        <v>100</v>
      </c>
    </row>
    <row r="464" spans="1:19" x14ac:dyDescent="0.25">
      <c r="A464" s="32"/>
      <c r="B464" s="70" t="s">
        <v>317</v>
      </c>
      <c r="C464" s="71" t="s">
        <v>111</v>
      </c>
      <c r="D464" s="71" t="s">
        <v>183</v>
      </c>
      <c r="E464" s="71" t="s">
        <v>318</v>
      </c>
      <c r="F464" s="71"/>
      <c r="G464" s="71"/>
      <c r="H464" s="192">
        <v>4590770.91</v>
      </c>
      <c r="I464" s="192"/>
      <c r="J464" s="192">
        <v>3130027.1</v>
      </c>
      <c r="K464" s="192"/>
      <c r="L464" s="192">
        <v>1460743.81</v>
      </c>
      <c r="M464" s="192"/>
      <c r="N464" s="192">
        <v>4590770.91</v>
      </c>
      <c r="O464" s="192"/>
      <c r="P464" s="192">
        <v>3130027.1</v>
      </c>
      <c r="Q464" s="192"/>
      <c r="R464" s="194">
        <v>1460743.81</v>
      </c>
      <c r="S464" s="72">
        <v>100</v>
      </c>
    </row>
    <row r="465" spans="1:19" ht="31.5" x14ac:dyDescent="0.25">
      <c r="A465" s="32"/>
      <c r="B465" s="70" t="s">
        <v>319</v>
      </c>
      <c r="C465" s="71" t="s">
        <v>111</v>
      </c>
      <c r="D465" s="71" t="s">
        <v>183</v>
      </c>
      <c r="E465" s="71" t="s">
        <v>318</v>
      </c>
      <c r="F465" s="71" t="s">
        <v>236</v>
      </c>
      <c r="G465" s="71"/>
      <c r="H465" s="192">
        <v>2358506.8199999998</v>
      </c>
      <c r="I465" s="192"/>
      <c r="J465" s="192">
        <v>2358506.8199999998</v>
      </c>
      <c r="K465" s="192"/>
      <c r="L465" s="192">
        <v>0</v>
      </c>
      <c r="M465" s="192"/>
      <c r="N465" s="192">
        <v>2358506.8199999998</v>
      </c>
      <c r="O465" s="192"/>
      <c r="P465" s="192">
        <v>2358506.8199999998</v>
      </c>
      <c r="Q465" s="192"/>
      <c r="R465" s="194">
        <v>0</v>
      </c>
      <c r="S465" s="72">
        <v>100</v>
      </c>
    </row>
    <row r="466" spans="1:19" ht="31.5" x14ac:dyDescent="0.25">
      <c r="A466" s="32"/>
      <c r="B466" s="70" t="s">
        <v>279</v>
      </c>
      <c r="C466" s="71" t="s">
        <v>111</v>
      </c>
      <c r="D466" s="71" t="s">
        <v>183</v>
      </c>
      <c r="E466" s="71" t="s">
        <v>318</v>
      </c>
      <c r="F466" s="71" t="s">
        <v>236</v>
      </c>
      <c r="G466" s="71" t="s">
        <v>829</v>
      </c>
      <c r="H466" s="192">
        <v>2358506.8199999998</v>
      </c>
      <c r="I466" s="192"/>
      <c r="J466" s="192">
        <v>2358506.8199999998</v>
      </c>
      <c r="K466" s="192"/>
      <c r="L466" s="192">
        <v>0</v>
      </c>
      <c r="M466" s="192"/>
      <c r="N466" s="192">
        <v>2358506.8199999998</v>
      </c>
      <c r="O466" s="192"/>
      <c r="P466" s="192">
        <v>2358506.8199999998</v>
      </c>
      <c r="Q466" s="192"/>
      <c r="R466" s="194">
        <v>0</v>
      </c>
      <c r="S466" s="72">
        <v>100</v>
      </c>
    </row>
    <row r="467" spans="1:19" x14ac:dyDescent="0.25">
      <c r="A467" s="32"/>
      <c r="B467" s="70" t="s">
        <v>282</v>
      </c>
      <c r="C467" s="71" t="s">
        <v>111</v>
      </c>
      <c r="D467" s="71" t="s">
        <v>183</v>
      </c>
      <c r="E467" s="71" t="s">
        <v>318</v>
      </c>
      <c r="F467" s="71" t="s">
        <v>236</v>
      </c>
      <c r="G467" s="71" t="s">
        <v>283</v>
      </c>
      <c r="H467" s="192">
        <v>2358506.8199999998</v>
      </c>
      <c r="I467" s="192"/>
      <c r="J467" s="192">
        <v>2358506.8199999998</v>
      </c>
      <c r="K467" s="192"/>
      <c r="L467" s="192">
        <v>0</v>
      </c>
      <c r="M467" s="192"/>
      <c r="N467" s="192">
        <v>2358506.8199999998</v>
      </c>
      <c r="O467" s="192"/>
      <c r="P467" s="192">
        <v>2358506.8199999998</v>
      </c>
      <c r="Q467" s="192"/>
      <c r="R467" s="194">
        <v>0</v>
      </c>
      <c r="S467" s="72">
        <v>100</v>
      </c>
    </row>
    <row r="468" spans="1:19" ht="78.75" x14ac:dyDescent="0.25">
      <c r="A468" s="32"/>
      <c r="B468" s="70" t="s">
        <v>859</v>
      </c>
      <c r="C468" s="71" t="s">
        <v>111</v>
      </c>
      <c r="D468" s="71" t="s">
        <v>183</v>
      </c>
      <c r="E468" s="71" t="s">
        <v>318</v>
      </c>
      <c r="F468" s="71" t="s">
        <v>421</v>
      </c>
      <c r="G468" s="71"/>
      <c r="H468" s="192">
        <v>1460743.81</v>
      </c>
      <c r="I468" s="192"/>
      <c r="J468" s="192">
        <v>0</v>
      </c>
      <c r="K468" s="192"/>
      <c r="L468" s="192">
        <v>1460743.81</v>
      </c>
      <c r="M468" s="192"/>
      <c r="N468" s="192">
        <v>1460743.81</v>
      </c>
      <c r="O468" s="192"/>
      <c r="P468" s="192">
        <v>0</v>
      </c>
      <c r="Q468" s="192"/>
      <c r="R468" s="194">
        <v>1460743.81</v>
      </c>
      <c r="S468" s="72">
        <v>100</v>
      </c>
    </row>
    <row r="469" spans="1:19" ht="31.5" x14ac:dyDescent="0.25">
      <c r="A469" s="32"/>
      <c r="B469" s="70" t="s">
        <v>279</v>
      </c>
      <c r="C469" s="71" t="s">
        <v>111</v>
      </c>
      <c r="D469" s="71" t="s">
        <v>183</v>
      </c>
      <c r="E469" s="71" t="s">
        <v>318</v>
      </c>
      <c r="F469" s="71" t="s">
        <v>421</v>
      </c>
      <c r="G469" s="71" t="s">
        <v>829</v>
      </c>
      <c r="H469" s="192">
        <v>1460743.81</v>
      </c>
      <c r="I469" s="192"/>
      <c r="J469" s="192">
        <v>0</v>
      </c>
      <c r="K469" s="192"/>
      <c r="L469" s="192">
        <v>1460743.81</v>
      </c>
      <c r="M469" s="192"/>
      <c r="N469" s="192">
        <v>1460743.81</v>
      </c>
      <c r="O469" s="192"/>
      <c r="P469" s="192">
        <v>0</v>
      </c>
      <c r="Q469" s="192"/>
      <c r="R469" s="194">
        <v>1460743.81</v>
      </c>
      <c r="S469" s="72">
        <v>100</v>
      </c>
    </row>
    <row r="470" spans="1:19" x14ac:dyDescent="0.25">
      <c r="A470" s="32"/>
      <c r="B470" s="70" t="s">
        <v>282</v>
      </c>
      <c r="C470" s="71" t="s">
        <v>111</v>
      </c>
      <c r="D470" s="71" t="s">
        <v>183</v>
      </c>
      <c r="E470" s="71" t="s">
        <v>318</v>
      </c>
      <c r="F470" s="71" t="s">
        <v>421</v>
      </c>
      <c r="G470" s="71" t="s">
        <v>283</v>
      </c>
      <c r="H470" s="192">
        <v>1460743.81</v>
      </c>
      <c r="I470" s="192"/>
      <c r="J470" s="192">
        <v>0</v>
      </c>
      <c r="K470" s="192"/>
      <c r="L470" s="192">
        <v>1460743.81</v>
      </c>
      <c r="M470" s="192"/>
      <c r="N470" s="192">
        <v>1460743.81</v>
      </c>
      <c r="O470" s="192"/>
      <c r="P470" s="192">
        <v>0</v>
      </c>
      <c r="Q470" s="192"/>
      <c r="R470" s="194">
        <v>1460743.81</v>
      </c>
      <c r="S470" s="72">
        <v>100</v>
      </c>
    </row>
    <row r="471" spans="1:19" ht="78.75" x14ac:dyDescent="0.25">
      <c r="A471" s="32"/>
      <c r="B471" s="70" t="s">
        <v>859</v>
      </c>
      <c r="C471" s="71" t="s">
        <v>111</v>
      </c>
      <c r="D471" s="71" t="s">
        <v>183</v>
      </c>
      <c r="E471" s="71" t="s">
        <v>318</v>
      </c>
      <c r="F471" s="71" t="s">
        <v>424</v>
      </c>
      <c r="G471" s="71"/>
      <c r="H471" s="192">
        <v>771520.28</v>
      </c>
      <c r="I471" s="192"/>
      <c r="J471" s="192">
        <v>771520.28</v>
      </c>
      <c r="K471" s="192"/>
      <c r="L471" s="192">
        <v>0</v>
      </c>
      <c r="M471" s="192"/>
      <c r="N471" s="192">
        <v>771520.28</v>
      </c>
      <c r="O471" s="192"/>
      <c r="P471" s="192">
        <v>771520.28</v>
      </c>
      <c r="Q471" s="192"/>
      <c r="R471" s="194">
        <v>0</v>
      </c>
      <c r="S471" s="72">
        <v>100</v>
      </c>
    </row>
    <row r="472" spans="1:19" ht="31.5" x14ac:dyDescent="0.25">
      <c r="A472" s="32"/>
      <c r="B472" s="70" t="s">
        <v>279</v>
      </c>
      <c r="C472" s="71" t="s">
        <v>111</v>
      </c>
      <c r="D472" s="71" t="s">
        <v>183</v>
      </c>
      <c r="E472" s="71" t="s">
        <v>318</v>
      </c>
      <c r="F472" s="71" t="s">
        <v>424</v>
      </c>
      <c r="G472" s="71" t="s">
        <v>829</v>
      </c>
      <c r="H472" s="192">
        <v>771520.28</v>
      </c>
      <c r="I472" s="192"/>
      <c r="J472" s="192">
        <v>771520.28</v>
      </c>
      <c r="K472" s="192"/>
      <c r="L472" s="192">
        <v>0</v>
      </c>
      <c r="M472" s="192"/>
      <c r="N472" s="192">
        <v>771520.28</v>
      </c>
      <c r="O472" s="192"/>
      <c r="P472" s="192">
        <v>771520.28</v>
      </c>
      <c r="Q472" s="192"/>
      <c r="R472" s="194">
        <v>0</v>
      </c>
      <c r="S472" s="72">
        <v>100</v>
      </c>
    </row>
    <row r="473" spans="1:19" x14ac:dyDescent="0.25">
      <c r="A473" s="32"/>
      <c r="B473" s="70" t="s">
        <v>282</v>
      </c>
      <c r="C473" s="71" t="s">
        <v>111</v>
      </c>
      <c r="D473" s="71" t="s">
        <v>183</v>
      </c>
      <c r="E473" s="71" t="s">
        <v>318</v>
      </c>
      <c r="F473" s="71" t="s">
        <v>424</v>
      </c>
      <c r="G473" s="71" t="s">
        <v>283</v>
      </c>
      <c r="H473" s="192">
        <v>771520.28</v>
      </c>
      <c r="I473" s="192"/>
      <c r="J473" s="192">
        <v>771520.28</v>
      </c>
      <c r="K473" s="192"/>
      <c r="L473" s="192">
        <v>0</v>
      </c>
      <c r="M473" s="192"/>
      <c r="N473" s="192">
        <v>771520.28</v>
      </c>
      <c r="O473" s="192"/>
      <c r="P473" s="192">
        <v>771520.28</v>
      </c>
      <c r="Q473" s="192"/>
      <c r="R473" s="194">
        <v>0</v>
      </c>
      <c r="S473" s="72">
        <v>100</v>
      </c>
    </row>
    <row r="474" spans="1:19" x14ac:dyDescent="0.25">
      <c r="A474" s="32"/>
      <c r="B474" s="70" t="s">
        <v>320</v>
      </c>
      <c r="C474" s="71" t="s">
        <v>111</v>
      </c>
      <c r="D474" s="71" t="s">
        <v>183</v>
      </c>
      <c r="E474" s="71" t="s">
        <v>321</v>
      </c>
      <c r="F474" s="71"/>
      <c r="G474" s="71"/>
      <c r="H474" s="192">
        <v>250000</v>
      </c>
      <c r="I474" s="192"/>
      <c r="J474" s="192">
        <v>250000</v>
      </c>
      <c r="K474" s="192"/>
      <c r="L474" s="192">
        <v>0</v>
      </c>
      <c r="M474" s="192"/>
      <c r="N474" s="192">
        <v>250000</v>
      </c>
      <c r="O474" s="192"/>
      <c r="P474" s="192">
        <v>250000</v>
      </c>
      <c r="Q474" s="192"/>
      <c r="R474" s="194">
        <v>0</v>
      </c>
      <c r="S474" s="72">
        <v>100</v>
      </c>
    </row>
    <row r="475" spans="1:19" ht="31.5" x14ac:dyDescent="0.25">
      <c r="A475" s="32"/>
      <c r="B475" s="70" t="s">
        <v>1091</v>
      </c>
      <c r="C475" s="71" t="s">
        <v>111</v>
      </c>
      <c r="D475" s="71" t="s">
        <v>183</v>
      </c>
      <c r="E475" s="71" t="s">
        <v>321</v>
      </c>
      <c r="F475" s="71" t="s">
        <v>860</v>
      </c>
      <c r="G475" s="71"/>
      <c r="H475" s="192">
        <v>250000</v>
      </c>
      <c r="I475" s="192"/>
      <c r="J475" s="192">
        <v>250000</v>
      </c>
      <c r="K475" s="192"/>
      <c r="L475" s="192">
        <v>0</v>
      </c>
      <c r="M475" s="192"/>
      <c r="N475" s="192">
        <v>250000</v>
      </c>
      <c r="O475" s="192"/>
      <c r="P475" s="192">
        <v>250000</v>
      </c>
      <c r="Q475" s="192"/>
      <c r="R475" s="194">
        <v>0</v>
      </c>
      <c r="S475" s="72">
        <v>100</v>
      </c>
    </row>
    <row r="476" spans="1:19" ht="31.5" x14ac:dyDescent="0.25">
      <c r="A476" s="32"/>
      <c r="B476" s="70" t="s">
        <v>279</v>
      </c>
      <c r="C476" s="71" t="s">
        <v>111</v>
      </c>
      <c r="D476" s="71" t="s">
        <v>183</v>
      </c>
      <c r="E476" s="71" t="s">
        <v>321</v>
      </c>
      <c r="F476" s="71" t="s">
        <v>860</v>
      </c>
      <c r="G476" s="71" t="s">
        <v>829</v>
      </c>
      <c r="H476" s="192">
        <v>250000</v>
      </c>
      <c r="I476" s="192"/>
      <c r="J476" s="192">
        <v>250000</v>
      </c>
      <c r="K476" s="192"/>
      <c r="L476" s="192">
        <v>0</v>
      </c>
      <c r="M476" s="192"/>
      <c r="N476" s="192">
        <v>250000</v>
      </c>
      <c r="O476" s="192"/>
      <c r="P476" s="192">
        <v>250000</v>
      </c>
      <c r="Q476" s="192"/>
      <c r="R476" s="194">
        <v>0</v>
      </c>
      <c r="S476" s="72">
        <v>100</v>
      </c>
    </row>
    <row r="477" spans="1:19" x14ac:dyDescent="0.25">
      <c r="A477" s="32"/>
      <c r="B477" s="70" t="s">
        <v>282</v>
      </c>
      <c r="C477" s="71" t="s">
        <v>111</v>
      </c>
      <c r="D477" s="71" t="s">
        <v>183</v>
      </c>
      <c r="E477" s="71" t="s">
        <v>321</v>
      </c>
      <c r="F477" s="71" t="s">
        <v>860</v>
      </c>
      <c r="G477" s="71" t="s">
        <v>283</v>
      </c>
      <c r="H477" s="192">
        <v>250000</v>
      </c>
      <c r="I477" s="192"/>
      <c r="J477" s="192">
        <v>250000</v>
      </c>
      <c r="K477" s="192"/>
      <c r="L477" s="192">
        <v>0</v>
      </c>
      <c r="M477" s="192"/>
      <c r="N477" s="192">
        <v>250000</v>
      </c>
      <c r="O477" s="192"/>
      <c r="P477" s="192">
        <v>250000</v>
      </c>
      <c r="Q477" s="192"/>
      <c r="R477" s="194">
        <v>0</v>
      </c>
      <c r="S477" s="72">
        <v>100</v>
      </c>
    </row>
    <row r="478" spans="1:19" ht="63" x14ac:dyDescent="0.25">
      <c r="A478" s="32"/>
      <c r="B478" s="70" t="s">
        <v>322</v>
      </c>
      <c r="C478" s="71" t="s">
        <v>111</v>
      </c>
      <c r="D478" s="71" t="s">
        <v>183</v>
      </c>
      <c r="E478" s="71" t="s">
        <v>323</v>
      </c>
      <c r="F478" s="71"/>
      <c r="G478" s="71"/>
      <c r="H478" s="192">
        <v>146512</v>
      </c>
      <c r="I478" s="192"/>
      <c r="J478" s="192">
        <v>46512</v>
      </c>
      <c r="K478" s="192"/>
      <c r="L478" s="192">
        <v>100000</v>
      </c>
      <c r="M478" s="192"/>
      <c r="N478" s="192">
        <v>146512</v>
      </c>
      <c r="O478" s="192"/>
      <c r="P478" s="192">
        <v>46512</v>
      </c>
      <c r="Q478" s="192"/>
      <c r="R478" s="194">
        <v>100000</v>
      </c>
      <c r="S478" s="72">
        <v>100</v>
      </c>
    </row>
    <row r="479" spans="1:19" ht="31.5" x14ac:dyDescent="0.25">
      <c r="A479" s="32"/>
      <c r="B479" s="70" t="s">
        <v>1092</v>
      </c>
      <c r="C479" s="71" t="s">
        <v>111</v>
      </c>
      <c r="D479" s="71" t="s">
        <v>183</v>
      </c>
      <c r="E479" s="71" t="s">
        <v>323</v>
      </c>
      <c r="F479" s="71" t="s">
        <v>1093</v>
      </c>
      <c r="G479" s="71"/>
      <c r="H479" s="192">
        <v>10000</v>
      </c>
      <c r="I479" s="192"/>
      <c r="J479" s="192">
        <v>10000</v>
      </c>
      <c r="K479" s="192"/>
      <c r="L479" s="192">
        <v>0</v>
      </c>
      <c r="M479" s="192"/>
      <c r="N479" s="192">
        <v>10000</v>
      </c>
      <c r="O479" s="192"/>
      <c r="P479" s="192">
        <v>10000</v>
      </c>
      <c r="Q479" s="192"/>
      <c r="R479" s="194">
        <v>0</v>
      </c>
      <c r="S479" s="72">
        <v>100</v>
      </c>
    </row>
    <row r="480" spans="1:19" ht="31.5" x14ac:dyDescent="0.25">
      <c r="A480" s="32"/>
      <c r="B480" s="70" t="s">
        <v>279</v>
      </c>
      <c r="C480" s="71" t="s">
        <v>111</v>
      </c>
      <c r="D480" s="71" t="s">
        <v>183</v>
      </c>
      <c r="E480" s="71" t="s">
        <v>323</v>
      </c>
      <c r="F480" s="71" t="s">
        <v>1093</v>
      </c>
      <c r="G480" s="71" t="s">
        <v>829</v>
      </c>
      <c r="H480" s="192">
        <v>10000</v>
      </c>
      <c r="I480" s="192"/>
      <c r="J480" s="192">
        <v>10000</v>
      </c>
      <c r="K480" s="192"/>
      <c r="L480" s="192">
        <v>0</v>
      </c>
      <c r="M480" s="192"/>
      <c r="N480" s="192">
        <v>10000</v>
      </c>
      <c r="O480" s="192"/>
      <c r="P480" s="192">
        <v>10000</v>
      </c>
      <c r="Q480" s="192"/>
      <c r="R480" s="194">
        <v>0</v>
      </c>
      <c r="S480" s="72">
        <v>100</v>
      </c>
    </row>
    <row r="481" spans="1:19" x14ac:dyDescent="0.25">
      <c r="A481" s="32"/>
      <c r="B481" s="70" t="s">
        <v>282</v>
      </c>
      <c r="C481" s="71" t="s">
        <v>111</v>
      </c>
      <c r="D481" s="71" t="s">
        <v>183</v>
      </c>
      <c r="E481" s="71" t="s">
        <v>323</v>
      </c>
      <c r="F481" s="71" t="s">
        <v>1093</v>
      </c>
      <c r="G481" s="71" t="s">
        <v>283</v>
      </c>
      <c r="H481" s="192">
        <v>10000</v>
      </c>
      <c r="I481" s="192"/>
      <c r="J481" s="192">
        <v>10000</v>
      </c>
      <c r="K481" s="192"/>
      <c r="L481" s="192">
        <v>0</v>
      </c>
      <c r="M481" s="192"/>
      <c r="N481" s="192">
        <v>10000</v>
      </c>
      <c r="O481" s="192"/>
      <c r="P481" s="192">
        <v>10000</v>
      </c>
      <c r="Q481" s="192"/>
      <c r="R481" s="194">
        <v>0</v>
      </c>
      <c r="S481" s="72">
        <v>100</v>
      </c>
    </row>
    <row r="482" spans="1:19" ht="31.5" x14ac:dyDescent="0.25">
      <c r="A482" s="32"/>
      <c r="B482" s="70" t="s">
        <v>324</v>
      </c>
      <c r="C482" s="71" t="s">
        <v>111</v>
      </c>
      <c r="D482" s="71" t="s">
        <v>183</v>
      </c>
      <c r="E482" s="71" t="s">
        <v>323</v>
      </c>
      <c r="F482" s="71" t="s">
        <v>234</v>
      </c>
      <c r="G482" s="71"/>
      <c r="H482" s="192">
        <v>36512</v>
      </c>
      <c r="I482" s="192"/>
      <c r="J482" s="192">
        <v>36512</v>
      </c>
      <c r="K482" s="192"/>
      <c r="L482" s="192">
        <v>0</v>
      </c>
      <c r="M482" s="192"/>
      <c r="N482" s="192">
        <v>36512</v>
      </c>
      <c r="O482" s="192"/>
      <c r="P482" s="192">
        <v>36512</v>
      </c>
      <c r="Q482" s="192"/>
      <c r="R482" s="194">
        <v>0</v>
      </c>
      <c r="S482" s="72">
        <v>100</v>
      </c>
    </row>
    <row r="483" spans="1:19" ht="31.5" x14ac:dyDescent="0.25">
      <c r="A483" s="32"/>
      <c r="B483" s="70" t="s">
        <v>228</v>
      </c>
      <c r="C483" s="71" t="s">
        <v>111</v>
      </c>
      <c r="D483" s="71" t="s">
        <v>183</v>
      </c>
      <c r="E483" s="71" t="s">
        <v>323</v>
      </c>
      <c r="F483" s="71" t="s">
        <v>234</v>
      </c>
      <c r="G483" s="71" t="s">
        <v>768</v>
      </c>
      <c r="H483" s="192">
        <v>16512</v>
      </c>
      <c r="I483" s="192"/>
      <c r="J483" s="192">
        <v>16512</v>
      </c>
      <c r="K483" s="192"/>
      <c r="L483" s="192">
        <v>0</v>
      </c>
      <c r="M483" s="192"/>
      <c r="N483" s="192">
        <v>16512</v>
      </c>
      <c r="O483" s="192"/>
      <c r="P483" s="192">
        <v>16512</v>
      </c>
      <c r="Q483" s="192"/>
      <c r="R483" s="194">
        <v>0</v>
      </c>
      <c r="S483" s="72">
        <v>100</v>
      </c>
    </row>
    <row r="484" spans="1:19" ht="31.5" x14ac:dyDescent="0.25">
      <c r="A484" s="32"/>
      <c r="B484" s="70" t="s">
        <v>229</v>
      </c>
      <c r="C484" s="71" t="s">
        <v>111</v>
      </c>
      <c r="D484" s="71" t="s">
        <v>183</v>
      </c>
      <c r="E484" s="71" t="s">
        <v>323</v>
      </c>
      <c r="F484" s="71" t="s">
        <v>234</v>
      </c>
      <c r="G484" s="71" t="s">
        <v>230</v>
      </c>
      <c r="H484" s="192">
        <v>16512</v>
      </c>
      <c r="I484" s="192"/>
      <c r="J484" s="192">
        <v>16512</v>
      </c>
      <c r="K484" s="192"/>
      <c r="L484" s="192">
        <v>0</v>
      </c>
      <c r="M484" s="192"/>
      <c r="N484" s="192">
        <v>16512</v>
      </c>
      <c r="O484" s="192"/>
      <c r="P484" s="192">
        <v>16512</v>
      </c>
      <c r="Q484" s="192"/>
      <c r="R484" s="194">
        <v>0</v>
      </c>
      <c r="S484" s="72">
        <v>100</v>
      </c>
    </row>
    <row r="485" spans="1:19" ht="31.5" x14ac:dyDescent="0.25">
      <c r="A485" s="32"/>
      <c r="B485" s="70" t="s">
        <v>279</v>
      </c>
      <c r="C485" s="71" t="s">
        <v>111</v>
      </c>
      <c r="D485" s="71" t="s">
        <v>183</v>
      </c>
      <c r="E485" s="71" t="s">
        <v>323</v>
      </c>
      <c r="F485" s="71" t="s">
        <v>234</v>
      </c>
      <c r="G485" s="71" t="s">
        <v>829</v>
      </c>
      <c r="H485" s="192">
        <v>20000</v>
      </c>
      <c r="I485" s="192"/>
      <c r="J485" s="192">
        <v>20000</v>
      </c>
      <c r="K485" s="192"/>
      <c r="L485" s="192">
        <v>0</v>
      </c>
      <c r="M485" s="192"/>
      <c r="N485" s="192">
        <v>20000</v>
      </c>
      <c r="O485" s="192"/>
      <c r="P485" s="192">
        <v>20000</v>
      </c>
      <c r="Q485" s="192"/>
      <c r="R485" s="194">
        <v>0</v>
      </c>
      <c r="S485" s="72">
        <v>100</v>
      </c>
    </row>
    <row r="486" spans="1:19" x14ac:dyDescent="0.25">
      <c r="A486" s="32"/>
      <c r="B486" s="70" t="s">
        <v>282</v>
      </c>
      <c r="C486" s="71" t="s">
        <v>111</v>
      </c>
      <c r="D486" s="71" t="s">
        <v>183</v>
      </c>
      <c r="E486" s="71" t="s">
        <v>323</v>
      </c>
      <c r="F486" s="71" t="s">
        <v>234</v>
      </c>
      <c r="G486" s="71" t="s">
        <v>283</v>
      </c>
      <c r="H486" s="192">
        <v>20000</v>
      </c>
      <c r="I486" s="192"/>
      <c r="J486" s="192">
        <v>20000</v>
      </c>
      <c r="K486" s="192"/>
      <c r="L486" s="192">
        <v>0</v>
      </c>
      <c r="M486" s="192"/>
      <c r="N486" s="192">
        <v>20000</v>
      </c>
      <c r="O486" s="192"/>
      <c r="P486" s="192">
        <v>20000</v>
      </c>
      <c r="Q486" s="192"/>
      <c r="R486" s="194">
        <v>0</v>
      </c>
      <c r="S486" s="72">
        <v>100</v>
      </c>
    </row>
    <row r="487" spans="1:19" ht="47.25" x14ac:dyDescent="0.25">
      <c r="A487" s="32"/>
      <c r="B487" s="70" t="s">
        <v>941</v>
      </c>
      <c r="C487" s="71" t="s">
        <v>111</v>
      </c>
      <c r="D487" s="71" t="s">
        <v>183</v>
      </c>
      <c r="E487" s="71" t="s">
        <v>323</v>
      </c>
      <c r="F487" s="71" t="s">
        <v>860</v>
      </c>
      <c r="G487" s="71"/>
      <c r="H487" s="192">
        <v>100000</v>
      </c>
      <c r="I487" s="192"/>
      <c r="J487" s="192">
        <v>0</v>
      </c>
      <c r="K487" s="192"/>
      <c r="L487" s="192">
        <v>100000</v>
      </c>
      <c r="M487" s="192"/>
      <c r="N487" s="192">
        <v>100000</v>
      </c>
      <c r="O487" s="192"/>
      <c r="P487" s="192">
        <v>0</v>
      </c>
      <c r="Q487" s="192"/>
      <c r="R487" s="194">
        <v>100000</v>
      </c>
      <c r="S487" s="72">
        <v>100</v>
      </c>
    </row>
    <row r="488" spans="1:19" ht="31.5" x14ac:dyDescent="0.25">
      <c r="A488" s="32"/>
      <c r="B488" s="70" t="s">
        <v>279</v>
      </c>
      <c r="C488" s="71" t="s">
        <v>111</v>
      </c>
      <c r="D488" s="71" t="s">
        <v>183</v>
      </c>
      <c r="E488" s="71" t="s">
        <v>323</v>
      </c>
      <c r="F488" s="71" t="s">
        <v>860</v>
      </c>
      <c r="G488" s="71" t="s">
        <v>829</v>
      </c>
      <c r="H488" s="192">
        <v>100000</v>
      </c>
      <c r="I488" s="192"/>
      <c r="J488" s="192">
        <v>0</v>
      </c>
      <c r="K488" s="192"/>
      <c r="L488" s="192">
        <v>100000</v>
      </c>
      <c r="M488" s="192"/>
      <c r="N488" s="192">
        <v>100000</v>
      </c>
      <c r="O488" s="192"/>
      <c r="P488" s="192">
        <v>0</v>
      </c>
      <c r="Q488" s="192"/>
      <c r="R488" s="194">
        <v>100000</v>
      </c>
      <c r="S488" s="72">
        <v>100</v>
      </c>
    </row>
    <row r="489" spans="1:19" x14ac:dyDescent="0.25">
      <c r="A489" s="32"/>
      <c r="B489" s="70" t="s">
        <v>282</v>
      </c>
      <c r="C489" s="71" t="s">
        <v>111</v>
      </c>
      <c r="D489" s="71" t="s">
        <v>183</v>
      </c>
      <c r="E489" s="71" t="s">
        <v>323</v>
      </c>
      <c r="F489" s="71" t="s">
        <v>860</v>
      </c>
      <c r="G489" s="71" t="s">
        <v>283</v>
      </c>
      <c r="H489" s="192">
        <v>100000</v>
      </c>
      <c r="I489" s="192"/>
      <c r="J489" s="192">
        <v>0</v>
      </c>
      <c r="K489" s="192"/>
      <c r="L489" s="192">
        <v>100000</v>
      </c>
      <c r="M489" s="192"/>
      <c r="N489" s="192">
        <v>100000</v>
      </c>
      <c r="O489" s="192"/>
      <c r="P489" s="192">
        <v>0</v>
      </c>
      <c r="Q489" s="192"/>
      <c r="R489" s="194">
        <v>100000</v>
      </c>
      <c r="S489" s="72">
        <v>100</v>
      </c>
    </row>
    <row r="490" spans="1:19" ht="31.5" x14ac:dyDescent="0.25">
      <c r="A490" s="32"/>
      <c r="B490" s="70" t="s">
        <v>861</v>
      </c>
      <c r="C490" s="71" t="s">
        <v>111</v>
      </c>
      <c r="D490" s="71" t="s">
        <v>183</v>
      </c>
      <c r="E490" s="71" t="s">
        <v>325</v>
      </c>
      <c r="F490" s="71"/>
      <c r="G490" s="71"/>
      <c r="H490" s="192">
        <v>20250605.609999999</v>
      </c>
      <c r="I490" s="192"/>
      <c r="J490" s="192">
        <v>11893080.59</v>
      </c>
      <c r="K490" s="192"/>
      <c r="L490" s="192">
        <v>8357525.0199999996</v>
      </c>
      <c r="M490" s="192"/>
      <c r="N490" s="192">
        <v>20250605.609999999</v>
      </c>
      <c r="O490" s="192"/>
      <c r="P490" s="192">
        <v>11893080.59</v>
      </c>
      <c r="Q490" s="192"/>
      <c r="R490" s="194">
        <v>8357525.0199999996</v>
      </c>
      <c r="S490" s="72">
        <v>100</v>
      </c>
    </row>
    <row r="491" spans="1:19" ht="31.5" x14ac:dyDescent="0.25">
      <c r="A491" s="32"/>
      <c r="B491" s="70" t="s">
        <v>326</v>
      </c>
      <c r="C491" s="71" t="s">
        <v>111</v>
      </c>
      <c r="D491" s="71" t="s">
        <v>183</v>
      </c>
      <c r="E491" s="71" t="s">
        <v>325</v>
      </c>
      <c r="F491" s="71" t="s">
        <v>236</v>
      </c>
      <c r="G491" s="71"/>
      <c r="H491" s="192">
        <v>3698920.07</v>
      </c>
      <c r="I491" s="192"/>
      <c r="J491" s="192">
        <v>3698920.07</v>
      </c>
      <c r="K491" s="192"/>
      <c r="L491" s="192">
        <v>0</v>
      </c>
      <c r="M491" s="192"/>
      <c r="N491" s="192">
        <v>3698920.07</v>
      </c>
      <c r="O491" s="192"/>
      <c r="P491" s="192">
        <v>3698920.07</v>
      </c>
      <c r="Q491" s="192"/>
      <c r="R491" s="194">
        <v>0</v>
      </c>
      <c r="S491" s="72">
        <v>100</v>
      </c>
    </row>
    <row r="492" spans="1:19" ht="31.5" x14ac:dyDescent="0.25">
      <c r="A492" s="32"/>
      <c r="B492" s="70" t="s">
        <v>279</v>
      </c>
      <c r="C492" s="71" t="s">
        <v>111</v>
      </c>
      <c r="D492" s="71" t="s">
        <v>183</v>
      </c>
      <c r="E492" s="71" t="s">
        <v>325</v>
      </c>
      <c r="F492" s="71" t="s">
        <v>236</v>
      </c>
      <c r="G492" s="71" t="s">
        <v>829</v>
      </c>
      <c r="H492" s="192">
        <v>3698920.07</v>
      </c>
      <c r="I492" s="192"/>
      <c r="J492" s="192">
        <v>3698920.07</v>
      </c>
      <c r="K492" s="192"/>
      <c r="L492" s="192">
        <v>0</v>
      </c>
      <c r="M492" s="192"/>
      <c r="N492" s="192">
        <v>3698920.07</v>
      </c>
      <c r="O492" s="192"/>
      <c r="P492" s="192">
        <v>3698920.07</v>
      </c>
      <c r="Q492" s="192"/>
      <c r="R492" s="194">
        <v>0</v>
      </c>
      <c r="S492" s="72">
        <v>100</v>
      </c>
    </row>
    <row r="493" spans="1:19" x14ac:dyDescent="0.25">
      <c r="A493" s="32"/>
      <c r="B493" s="70" t="s">
        <v>282</v>
      </c>
      <c r="C493" s="71" t="s">
        <v>111</v>
      </c>
      <c r="D493" s="71" t="s">
        <v>183</v>
      </c>
      <c r="E493" s="71" t="s">
        <v>325</v>
      </c>
      <c r="F493" s="71" t="s">
        <v>236</v>
      </c>
      <c r="G493" s="71" t="s">
        <v>283</v>
      </c>
      <c r="H493" s="192">
        <v>3698920.07</v>
      </c>
      <c r="I493" s="192"/>
      <c r="J493" s="192">
        <v>3698920.07</v>
      </c>
      <c r="K493" s="192"/>
      <c r="L493" s="192">
        <v>0</v>
      </c>
      <c r="M493" s="192"/>
      <c r="N493" s="192">
        <v>3698920.07</v>
      </c>
      <c r="O493" s="192"/>
      <c r="P493" s="192">
        <v>3698920.07</v>
      </c>
      <c r="Q493" s="192"/>
      <c r="R493" s="194">
        <v>0</v>
      </c>
      <c r="S493" s="72">
        <v>100</v>
      </c>
    </row>
    <row r="494" spans="1:19" ht="31.5" x14ac:dyDescent="0.25">
      <c r="A494" s="32"/>
      <c r="B494" s="70" t="s">
        <v>604</v>
      </c>
      <c r="C494" s="71" t="s">
        <v>111</v>
      </c>
      <c r="D494" s="71" t="s">
        <v>183</v>
      </c>
      <c r="E494" s="71" t="s">
        <v>325</v>
      </c>
      <c r="F494" s="71" t="s">
        <v>363</v>
      </c>
      <c r="G494" s="71"/>
      <c r="H494" s="192">
        <v>3820536.72</v>
      </c>
      <c r="I494" s="192"/>
      <c r="J494" s="192">
        <v>3820536.72</v>
      </c>
      <c r="K494" s="192"/>
      <c r="L494" s="192">
        <v>0</v>
      </c>
      <c r="M494" s="192"/>
      <c r="N494" s="192">
        <v>3820536.72</v>
      </c>
      <c r="O494" s="192"/>
      <c r="P494" s="192">
        <v>3820536.72</v>
      </c>
      <c r="Q494" s="192"/>
      <c r="R494" s="194">
        <v>0</v>
      </c>
      <c r="S494" s="72">
        <v>100</v>
      </c>
    </row>
    <row r="495" spans="1:19" x14ac:dyDescent="0.25">
      <c r="A495" s="32"/>
      <c r="B495" s="70" t="s">
        <v>257</v>
      </c>
      <c r="C495" s="71" t="s">
        <v>111</v>
      </c>
      <c r="D495" s="71" t="s">
        <v>183</v>
      </c>
      <c r="E495" s="71" t="s">
        <v>325</v>
      </c>
      <c r="F495" s="71" t="s">
        <v>363</v>
      </c>
      <c r="G495" s="71" t="s">
        <v>840</v>
      </c>
      <c r="H495" s="192">
        <v>3820536.72</v>
      </c>
      <c r="I495" s="192"/>
      <c r="J495" s="192">
        <v>3820536.72</v>
      </c>
      <c r="K495" s="192"/>
      <c r="L495" s="192">
        <v>0</v>
      </c>
      <c r="M495" s="192"/>
      <c r="N495" s="192">
        <v>3820536.72</v>
      </c>
      <c r="O495" s="192"/>
      <c r="P495" s="192">
        <v>3820536.72</v>
      </c>
      <c r="Q495" s="192"/>
      <c r="R495" s="194">
        <v>0</v>
      </c>
      <c r="S495" s="72">
        <v>100</v>
      </c>
    </row>
    <row r="496" spans="1:19" x14ac:dyDescent="0.25">
      <c r="A496" s="32"/>
      <c r="B496" s="70" t="s">
        <v>54</v>
      </c>
      <c r="C496" s="71" t="s">
        <v>111</v>
      </c>
      <c r="D496" s="71" t="s">
        <v>183</v>
      </c>
      <c r="E496" s="71" t="s">
        <v>325</v>
      </c>
      <c r="F496" s="71" t="s">
        <v>363</v>
      </c>
      <c r="G496" s="71" t="s">
        <v>258</v>
      </c>
      <c r="H496" s="192">
        <v>3820536.72</v>
      </c>
      <c r="I496" s="192"/>
      <c r="J496" s="192">
        <v>3820536.72</v>
      </c>
      <c r="K496" s="192"/>
      <c r="L496" s="192">
        <v>0</v>
      </c>
      <c r="M496" s="192"/>
      <c r="N496" s="192">
        <v>3820536.72</v>
      </c>
      <c r="O496" s="192"/>
      <c r="P496" s="192">
        <v>3820536.72</v>
      </c>
      <c r="Q496" s="192"/>
      <c r="R496" s="194">
        <v>0</v>
      </c>
      <c r="S496" s="72">
        <v>100</v>
      </c>
    </row>
    <row r="497" spans="1:19" ht="63" x14ac:dyDescent="0.25">
      <c r="A497" s="32"/>
      <c r="B497" s="70" t="s">
        <v>862</v>
      </c>
      <c r="C497" s="71" t="s">
        <v>111</v>
      </c>
      <c r="D497" s="71" t="s">
        <v>183</v>
      </c>
      <c r="E497" s="71" t="s">
        <v>325</v>
      </c>
      <c r="F497" s="71" t="s">
        <v>421</v>
      </c>
      <c r="G497" s="71"/>
      <c r="H497" s="192">
        <v>8357525.0199999996</v>
      </c>
      <c r="I497" s="192"/>
      <c r="J497" s="192">
        <v>0</v>
      </c>
      <c r="K497" s="192"/>
      <c r="L497" s="192">
        <v>8357525.0199999996</v>
      </c>
      <c r="M497" s="192"/>
      <c r="N497" s="192">
        <v>8357525.0199999996</v>
      </c>
      <c r="O497" s="192"/>
      <c r="P497" s="192">
        <v>0</v>
      </c>
      <c r="Q497" s="192"/>
      <c r="R497" s="194">
        <v>8357525.0199999996</v>
      </c>
      <c r="S497" s="72">
        <v>100</v>
      </c>
    </row>
    <row r="498" spans="1:19" ht="31.5" x14ac:dyDescent="0.25">
      <c r="A498" s="32"/>
      <c r="B498" s="70" t="s">
        <v>279</v>
      </c>
      <c r="C498" s="71" t="s">
        <v>111</v>
      </c>
      <c r="D498" s="71" t="s">
        <v>183</v>
      </c>
      <c r="E498" s="71" t="s">
        <v>325</v>
      </c>
      <c r="F498" s="71" t="s">
        <v>421</v>
      </c>
      <c r="G498" s="71" t="s">
        <v>829</v>
      </c>
      <c r="H498" s="192">
        <v>8357525.0199999996</v>
      </c>
      <c r="I498" s="192"/>
      <c r="J498" s="192">
        <v>0</v>
      </c>
      <c r="K498" s="192"/>
      <c r="L498" s="192">
        <v>8357525.0199999996</v>
      </c>
      <c r="M498" s="192"/>
      <c r="N498" s="192">
        <v>8357525.0199999996</v>
      </c>
      <c r="O498" s="192"/>
      <c r="P498" s="192">
        <v>0</v>
      </c>
      <c r="Q498" s="192"/>
      <c r="R498" s="194">
        <v>8357525.0199999996</v>
      </c>
      <c r="S498" s="72">
        <v>100</v>
      </c>
    </row>
    <row r="499" spans="1:19" x14ac:dyDescent="0.25">
      <c r="A499" s="32"/>
      <c r="B499" s="70" t="s">
        <v>282</v>
      </c>
      <c r="C499" s="71" t="s">
        <v>111</v>
      </c>
      <c r="D499" s="71" t="s">
        <v>183</v>
      </c>
      <c r="E499" s="71" t="s">
        <v>325</v>
      </c>
      <c r="F499" s="71" t="s">
        <v>421</v>
      </c>
      <c r="G499" s="71" t="s">
        <v>283</v>
      </c>
      <c r="H499" s="192">
        <v>8357525.0199999996</v>
      </c>
      <c r="I499" s="192"/>
      <c r="J499" s="192">
        <v>0</v>
      </c>
      <c r="K499" s="192"/>
      <c r="L499" s="192">
        <v>8357525.0199999996</v>
      </c>
      <c r="M499" s="192"/>
      <c r="N499" s="192">
        <v>8357525.0199999996</v>
      </c>
      <c r="O499" s="192"/>
      <c r="P499" s="192">
        <v>0</v>
      </c>
      <c r="Q499" s="192"/>
      <c r="R499" s="194">
        <v>8357525.0199999996</v>
      </c>
      <c r="S499" s="72">
        <v>100</v>
      </c>
    </row>
    <row r="500" spans="1:19" ht="63" x14ac:dyDescent="0.25">
      <c r="A500" s="32"/>
      <c r="B500" s="70" t="s">
        <v>862</v>
      </c>
      <c r="C500" s="71" t="s">
        <v>111</v>
      </c>
      <c r="D500" s="71" t="s">
        <v>183</v>
      </c>
      <c r="E500" s="71" t="s">
        <v>325</v>
      </c>
      <c r="F500" s="71" t="s">
        <v>424</v>
      </c>
      <c r="G500" s="71"/>
      <c r="H500" s="192">
        <v>4373623.8</v>
      </c>
      <c r="I500" s="192"/>
      <c r="J500" s="192">
        <v>4373623.8</v>
      </c>
      <c r="K500" s="192"/>
      <c r="L500" s="192">
        <v>0</v>
      </c>
      <c r="M500" s="192"/>
      <c r="N500" s="192">
        <v>4373623.8</v>
      </c>
      <c r="O500" s="192"/>
      <c r="P500" s="192">
        <v>4373623.8</v>
      </c>
      <c r="Q500" s="192"/>
      <c r="R500" s="194">
        <v>0</v>
      </c>
      <c r="S500" s="72">
        <v>100</v>
      </c>
    </row>
    <row r="501" spans="1:19" ht="31.5" x14ac:dyDescent="0.25">
      <c r="A501" s="32"/>
      <c r="B501" s="70" t="s">
        <v>279</v>
      </c>
      <c r="C501" s="71" t="s">
        <v>111</v>
      </c>
      <c r="D501" s="71" t="s">
        <v>183</v>
      </c>
      <c r="E501" s="71" t="s">
        <v>325</v>
      </c>
      <c r="F501" s="71" t="s">
        <v>424</v>
      </c>
      <c r="G501" s="71" t="s">
        <v>829</v>
      </c>
      <c r="H501" s="192">
        <v>4373623.8</v>
      </c>
      <c r="I501" s="192"/>
      <c r="J501" s="192">
        <v>4373623.8</v>
      </c>
      <c r="K501" s="192"/>
      <c r="L501" s="192">
        <v>0</v>
      </c>
      <c r="M501" s="192"/>
      <c r="N501" s="192">
        <v>4373623.8</v>
      </c>
      <c r="O501" s="192"/>
      <c r="P501" s="192">
        <v>4373623.8</v>
      </c>
      <c r="Q501" s="192"/>
      <c r="R501" s="194">
        <v>0</v>
      </c>
      <c r="S501" s="72">
        <v>100</v>
      </c>
    </row>
    <row r="502" spans="1:19" x14ac:dyDescent="0.25">
      <c r="A502" s="32"/>
      <c r="B502" s="70" t="s">
        <v>282</v>
      </c>
      <c r="C502" s="71" t="s">
        <v>111</v>
      </c>
      <c r="D502" s="71" t="s">
        <v>183</v>
      </c>
      <c r="E502" s="71" t="s">
        <v>325</v>
      </c>
      <c r="F502" s="71" t="s">
        <v>424</v>
      </c>
      <c r="G502" s="71" t="s">
        <v>283</v>
      </c>
      <c r="H502" s="192">
        <v>4373623.8</v>
      </c>
      <c r="I502" s="192"/>
      <c r="J502" s="192">
        <v>4373623.8</v>
      </c>
      <c r="K502" s="192"/>
      <c r="L502" s="192">
        <v>0</v>
      </c>
      <c r="M502" s="192"/>
      <c r="N502" s="192">
        <v>4373623.8</v>
      </c>
      <c r="O502" s="192"/>
      <c r="P502" s="192">
        <v>4373623.8</v>
      </c>
      <c r="Q502" s="192"/>
      <c r="R502" s="194">
        <v>0</v>
      </c>
      <c r="S502" s="72">
        <v>100</v>
      </c>
    </row>
    <row r="503" spans="1:19" ht="47.25" x14ac:dyDescent="0.25">
      <c r="A503" s="32"/>
      <c r="B503" s="70" t="s">
        <v>875</v>
      </c>
      <c r="C503" s="71" t="s">
        <v>111</v>
      </c>
      <c r="D503" s="71" t="s">
        <v>183</v>
      </c>
      <c r="E503" s="71" t="s">
        <v>327</v>
      </c>
      <c r="F503" s="71"/>
      <c r="G503" s="71"/>
      <c r="H503" s="192">
        <v>18421919.789999999</v>
      </c>
      <c r="I503" s="192"/>
      <c r="J503" s="192">
        <v>12914327.789999999</v>
      </c>
      <c r="K503" s="192"/>
      <c r="L503" s="192">
        <v>5507592</v>
      </c>
      <c r="M503" s="192"/>
      <c r="N503" s="192">
        <v>18421919.789999999</v>
      </c>
      <c r="O503" s="192"/>
      <c r="P503" s="192">
        <v>12914327.789999999</v>
      </c>
      <c r="Q503" s="192"/>
      <c r="R503" s="194">
        <v>5507592</v>
      </c>
      <c r="S503" s="72">
        <v>100</v>
      </c>
    </row>
    <row r="504" spans="1:19" ht="31.5" x14ac:dyDescent="0.25">
      <c r="A504" s="32"/>
      <c r="B504" s="70" t="s">
        <v>328</v>
      </c>
      <c r="C504" s="71" t="s">
        <v>111</v>
      </c>
      <c r="D504" s="71" t="s">
        <v>183</v>
      </c>
      <c r="E504" s="71" t="s">
        <v>327</v>
      </c>
      <c r="F504" s="71" t="s">
        <v>236</v>
      </c>
      <c r="G504" s="71"/>
      <c r="H504" s="192">
        <v>7996895.6900000004</v>
      </c>
      <c r="I504" s="192"/>
      <c r="J504" s="192">
        <v>7996895.6900000004</v>
      </c>
      <c r="K504" s="192"/>
      <c r="L504" s="192">
        <v>0</v>
      </c>
      <c r="M504" s="192"/>
      <c r="N504" s="192">
        <v>7996895.6900000004</v>
      </c>
      <c r="O504" s="192"/>
      <c r="P504" s="192">
        <v>7996895.6900000004</v>
      </c>
      <c r="Q504" s="192"/>
      <c r="R504" s="194">
        <v>0</v>
      </c>
      <c r="S504" s="72">
        <v>100</v>
      </c>
    </row>
    <row r="505" spans="1:19" ht="78.75" x14ac:dyDescent="0.25">
      <c r="A505" s="32"/>
      <c r="B505" s="70" t="s">
        <v>226</v>
      </c>
      <c r="C505" s="71" t="s">
        <v>111</v>
      </c>
      <c r="D505" s="71" t="s">
        <v>183</v>
      </c>
      <c r="E505" s="71" t="s">
        <v>327</v>
      </c>
      <c r="F505" s="71" t="s">
        <v>236</v>
      </c>
      <c r="G505" s="71" t="s">
        <v>134</v>
      </c>
      <c r="H505" s="192">
        <v>6104627.5300000003</v>
      </c>
      <c r="I505" s="192"/>
      <c r="J505" s="192">
        <v>6104627.5300000003</v>
      </c>
      <c r="K505" s="192"/>
      <c r="L505" s="192">
        <v>0</v>
      </c>
      <c r="M505" s="192"/>
      <c r="N505" s="192">
        <v>6104627.5300000003</v>
      </c>
      <c r="O505" s="192"/>
      <c r="P505" s="192">
        <v>6104627.5300000003</v>
      </c>
      <c r="Q505" s="192"/>
      <c r="R505" s="194">
        <v>0</v>
      </c>
      <c r="S505" s="72">
        <v>100</v>
      </c>
    </row>
    <row r="506" spans="1:19" x14ac:dyDescent="0.25">
      <c r="A506" s="32"/>
      <c r="B506" s="70" t="s">
        <v>419</v>
      </c>
      <c r="C506" s="71" t="s">
        <v>111</v>
      </c>
      <c r="D506" s="71" t="s">
        <v>183</v>
      </c>
      <c r="E506" s="71" t="s">
        <v>327</v>
      </c>
      <c r="F506" s="71" t="s">
        <v>236</v>
      </c>
      <c r="G506" s="71" t="s">
        <v>98</v>
      </c>
      <c r="H506" s="192">
        <v>6104627.5300000003</v>
      </c>
      <c r="I506" s="192"/>
      <c r="J506" s="192">
        <v>6104627.5300000003</v>
      </c>
      <c r="K506" s="192"/>
      <c r="L506" s="192">
        <v>0</v>
      </c>
      <c r="M506" s="192"/>
      <c r="N506" s="192">
        <v>6104627.5300000003</v>
      </c>
      <c r="O506" s="192"/>
      <c r="P506" s="192">
        <v>6104627.5300000003</v>
      </c>
      <c r="Q506" s="192"/>
      <c r="R506" s="194">
        <v>0</v>
      </c>
      <c r="S506" s="72">
        <v>100</v>
      </c>
    </row>
    <row r="507" spans="1:19" ht="31.5" x14ac:dyDescent="0.25">
      <c r="A507" s="32"/>
      <c r="B507" s="70" t="s">
        <v>228</v>
      </c>
      <c r="C507" s="71" t="s">
        <v>111</v>
      </c>
      <c r="D507" s="71" t="s">
        <v>183</v>
      </c>
      <c r="E507" s="71" t="s">
        <v>327</v>
      </c>
      <c r="F507" s="71" t="s">
        <v>236</v>
      </c>
      <c r="G507" s="71" t="s">
        <v>768</v>
      </c>
      <c r="H507" s="192">
        <v>1838833.76</v>
      </c>
      <c r="I507" s="192"/>
      <c r="J507" s="192">
        <v>1838833.76</v>
      </c>
      <c r="K507" s="192"/>
      <c r="L507" s="192">
        <v>0</v>
      </c>
      <c r="M507" s="192"/>
      <c r="N507" s="192">
        <v>1838833.76</v>
      </c>
      <c r="O507" s="192"/>
      <c r="P507" s="192">
        <v>1838833.76</v>
      </c>
      <c r="Q507" s="192"/>
      <c r="R507" s="194">
        <v>0</v>
      </c>
      <c r="S507" s="72">
        <v>100</v>
      </c>
    </row>
    <row r="508" spans="1:19" ht="31.5" x14ac:dyDescent="0.25">
      <c r="A508" s="32"/>
      <c r="B508" s="70" t="s">
        <v>229</v>
      </c>
      <c r="C508" s="71" t="s">
        <v>111</v>
      </c>
      <c r="D508" s="71" t="s">
        <v>183</v>
      </c>
      <c r="E508" s="71" t="s">
        <v>327</v>
      </c>
      <c r="F508" s="71" t="s">
        <v>236</v>
      </c>
      <c r="G508" s="71" t="s">
        <v>230</v>
      </c>
      <c r="H508" s="192">
        <v>1838833.76</v>
      </c>
      <c r="I508" s="192"/>
      <c r="J508" s="192">
        <v>1838833.76</v>
      </c>
      <c r="K508" s="192"/>
      <c r="L508" s="192">
        <v>0</v>
      </c>
      <c r="M508" s="192"/>
      <c r="N508" s="192">
        <v>1838833.76</v>
      </c>
      <c r="O508" s="192"/>
      <c r="P508" s="192">
        <v>1838833.76</v>
      </c>
      <c r="Q508" s="192"/>
      <c r="R508" s="194">
        <v>0</v>
      </c>
      <c r="S508" s="72">
        <v>100</v>
      </c>
    </row>
    <row r="509" spans="1:19" x14ac:dyDescent="0.25">
      <c r="A509" s="32"/>
      <c r="B509" s="70" t="s">
        <v>263</v>
      </c>
      <c r="C509" s="71" t="s">
        <v>111</v>
      </c>
      <c r="D509" s="71" t="s">
        <v>183</v>
      </c>
      <c r="E509" s="71" t="s">
        <v>327</v>
      </c>
      <c r="F509" s="71" t="s">
        <v>236</v>
      </c>
      <c r="G509" s="71" t="s">
        <v>835</v>
      </c>
      <c r="H509" s="192">
        <v>46305.4</v>
      </c>
      <c r="I509" s="192"/>
      <c r="J509" s="192">
        <v>46305.4</v>
      </c>
      <c r="K509" s="192"/>
      <c r="L509" s="192">
        <v>0</v>
      </c>
      <c r="M509" s="192"/>
      <c r="N509" s="192">
        <v>46305.4</v>
      </c>
      <c r="O509" s="192"/>
      <c r="P509" s="192">
        <v>46305.4</v>
      </c>
      <c r="Q509" s="192"/>
      <c r="R509" s="194">
        <v>0</v>
      </c>
      <c r="S509" s="72">
        <v>100</v>
      </c>
    </row>
    <row r="510" spans="1:19" ht="31.5" x14ac:dyDescent="0.25">
      <c r="A510" s="32"/>
      <c r="B510" s="70" t="s">
        <v>264</v>
      </c>
      <c r="C510" s="71" t="s">
        <v>111</v>
      </c>
      <c r="D510" s="71" t="s">
        <v>183</v>
      </c>
      <c r="E510" s="71" t="s">
        <v>327</v>
      </c>
      <c r="F510" s="71" t="s">
        <v>236</v>
      </c>
      <c r="G510" s="71" t="s">
        <v>265</v>
      </c>
      <c r="H510" s="192">
        <v>46305.4</v>
      </c>
      <c r="I510" s="192"/>
      <c r="J510" s="192">
        <v>46305.4</v>
      </c>
      <c r="K510" s="192"/>
      <c r="L510" s="192">
        <v>0</v>
      </c>
      <c r="M510" s="192"/>
      <c r="N510" s="192">
        <v>46305.4</v>
      </c>
      <c r="O510" s="192"/>
      <c r="P510" s="192">
        <v>46305.4</v>
      </c>
      <c r="Q510" s="192"/>
      <c r="R510" s="194">
        <v>0</v>
      </c>
      <c r="S510" s="72">
        <v>100</v>
      </c>
    </row>
    <row r="511" spans="1:19" x14ac:dyDescent="0.25">
      <c r="A511" s="32"/>
      <c r="B511" s="70" t="s">
        <v>231</v>
      </c>
      <c r="C511" s="71" t="s">
        <v>111</v>
      </c>
      <c r="D511" s="71" t="s">
        <v>183</v>
      </c>
      <c r="E511" s="71" t="s">
        <v>327</v>
      </c>
      <c r="F511" s="71" t="s">
        <v>236</v>
      </c>
      <c r="G511" s="71" t="s">
        <v>828</v>
      </c>
      <c r="H511" s="192">
        <v>7129</v>
      </c>
      <c r="I511" s="192"/>
      <c r="J511" s="192">
        <v>7129</v>
      </c>
      <c r="K511" s="192"/>
      <c r="L511" s="192">
        <v>0</v>
      </c>
      <c r="M511" s="192"/>
      <c r="N511" s="192">
        <v>7129</v>
      </c>
      <c r="O511" s="192"/>
      <c r="P511" s="192">
        <v>7129</v>
      </c>
      <c r="Q511" s="192"/>
      <c r="R511" s="194">
        <v>0</v>
      </c>
      <c r="S511" s="72">
        <v>100</v>
      </c>
    </row>
    <row r="512" spans="1:19" x14ac:dyDescent="0.25">
      <c r="A512" s="32"/>
      <c r="B512" s="70" t="s">
        <v>232</v>
      </c>
      <c r="C512" s="71" t="s">
        <v>111</v>
      </c>
      <c r="D512" s="71" t="s">
        <v>183</v>
      </c>
      <c r="E512" s="71" t="s">
        <v>327</v>
      </c>
      <c r="F512" s="71" t="s">
        <v>236</v>
      </c>
      <c r="G512" s="71" t="s">
        <v>233</v>
      </c>
      <c r="H512" s="192">
        <v>7129</v>
      </c>
      <c r="I512" s="192"/>
      <c r="J512" s="192">
        <v>7129</v>
      </c>
      <c r="K512" s="192"/>
      <c r="L512" s="192">
        <v>0</v>
      </c>
      <c r="M512" s="192"/>
      <c r="N512" s="192">
        <v>7129</v>
      </c>
      <c r="O512" s="192"/>
      <c r="P512" s="192">
        <v>7129</v>
      </c>
      <c r="Q512" s="192"/>
      <c r="R512" s="194">
        <v>0</v>
      </c>
      <c r="S512" s="72">
        <v>100</v>
      </c>
    </row>
    <row r="513" spans="1:19" ht="63" x14ac:dyDescent="0.25">
      <c r="A513" s="32"/>
      <c r="B513" s="70" t="s">
        <v>422</v>
      </c>
      <c r="C513" s="71" t="s">
        <v>111</v>
      </c>
      <c r="D513" s="71" t="s">
        <v>183</v>
      </c>
      <c r="E513" s="71" t="s">
        <v>327</v>
      </c>
      <c r="F513" s="71" t="s">
        <v>423</v>
      </c>
      <c r="G513" s="71"/>
      <c r="H513" s="192">
        <v>5507592</v>
      </c>
      <c r="I513" s="192"/>
      <c r="J513" s="192">
        <v>0</v>
      </c>
      <c r="K513" s="192"/>
      <c r="L513" s="192">
        <v>5507592</v>
      </c>
      <c r="M513" s="192"/>
      <c r="N513" s="192">
        <v>5507592</v>
      </c>
      <c r="O513" s="192"/>
      <c r="P513" s="192">
        <v>0</v>
      </c>
      <c r="Q513" s="192"/>
      <c r="R513" s="194">
        <v>5507592</v>
      </c>
      <c r="S513" s="72">
        <v>100</v>
      </c>
    </row>
    <row r="514" spans="1:19" ht="78.75" x14ac:dyDescent="0.25">
      <c r="A514" s="32"/>
      <c r="B514" s="70" t="s">
        <v>226</v>
      </c>
      <c r="C514" s="71" t="s">
        <v>111</v>
      </c>
      <c r="D514" s="71" t="s">
        <v>183</v>
      </c>
      <c r="E514" s="71" t="s">
        <v>327</v>
      </c>
      <c r="F514" s="71" t="s">
        <v>423</v>
      </c>
      <c r="G514" s="71" t="s">
        <v>134</v>
      </c>
      <c r="H514" s="192">
        <v>5507592</v>
      </c>
      <c r="I514" s="192"/>
      <c r="J514" s="192">
        <v>0</v>
      </c>
      <c r="K514" s="192"/>
      <c r="L514" s="192">
        <v>5507592</v>
      </c>
      <c r="M514" s="192"/>
      <c r="N514" s="192">
        <v>5507592</v>
      </c>
      <c r="O514" s="192"/>
      <c r="P514" s="192">
        <v>0</v>
      </c>
      <c r="Q514" s="192"/>
      <c r="R514" s="194">
        <v>5507592</v>
      </c>
      <c r="S514" s="72">
        <v>100</v>
      </c>
    </row>
    <row r="515" spans="1:19" x14ac:dyDescent="0.25">
      <c r="A515" s="32"/>
      <c r="B515" s="70" t="s">
        <v>419</v>
      </c>
      <c r="C515" s="71" t="s">
        <v>111</v>
      </c>
      <c r="D515" s="71" t="s">
        <v>183</v>
      </c>
      <c r="E515" s="71" t="s">
        <v>327</v>
      </c>
      <c r="F515" s="71" t="s">
        <v>423</v>
      </c>
      <c r="G515" s="71" t="s">
        <v>98</v>
      </c>
      <c r="H515" s="192">
        <v>5507592</v>
      </c>
      <c r="I515" s="192"/>
      <c r="J515" s="192">
        <v>0</v>
      </c>
      <c r="K515" s="192"/>
      <c r="L515" s="192">
        <v>5507592</v>
      </c>
      <c r="M515" s="192"/>
      <c r="N515" s="192">
        <v>5507592</v>
      </c>
      <c r="O515" s="192"/>
      <c r="P515" s="192">
        <v>0</v>
      </c>
      <c r="Q515" s="192"/>
      <c r="R515" s="194">
        <v>5507592</v>
      </c>
      <c r="S515" s="72">
        <v>100</v>
      </c>
    </row>
    <row r="516" spans="1:19" ht="63" x14ac:dyDescent="0.25">
      <c r="A516" s="32"/>
      <c r="B516" s="70" t="s">
        <v>422</v>
      </c>
      <c r="C516" s="71" t="s">
        <v>111</v>
      </c>
      <c r="D516" s="71" t="s">
        <v>183</v>
      </c>
      <c r="E516" s="71" t="s">
        <v>327</v>
      </c>
      <c r="F516" s="71" t="s">
        <v>425</v>
      </c>
      <c r="G516" s="71"/>
      <c r="H516" s="192">
        <v>55632</v>
      </c>
      <c r="I516" s="192"/>
      <c r="J516" s="192">
        <v>55632</v>
      </c>
      <c r="K516" s="192"/>
      <c r="L516" s="192">
        <v>0</v>
      </c>
      <c r="M516" s="192"/>
      <c r="N516" s="192">
        <v>55632</v>
      </c>
      <c r="O516" s="192"/>
      <c r="P516" s="192">
        <v>55632</v>
      </c>
      <c r="Q516" s="192"/>
      <c r="R516" s="194">
        <v>0</v>
      </c>
      <c r="S516" s="72">
        <v>100</v>
      </c>
    </row>
    <row r="517" spans="1:19" ht="78.75" x14ac:dyDescent="0.25">
      <c r="A517" s="32"/>
      <c r="B517" s="70" t="s">
        <v>226</v>
      </c>
      <c r="C517" s="71" t="s">
        <v>111</v>
      </c>
      <c r="D517" s="71" t="s">
        <v>183</v>
      </c>
      <c r="E517" s="71" t="s">
        <v>327</v>
      </c>
      <c r="F517" s="71" t="s">
        <v>425</v>
      </c>
      <c r="G517" s="71" t="s">
        <v>134</v>
      </c>
      <c r="H517" s="192">
        <v>55632</v>
      </c>
      <c r="I517" s="192"/>
      <c r="J517" s="192">
        <v>55632</v>
      </c>
      <c r="K517" s="192"/>
      <c r="L517" s="192">
        <v>0</v>
      </c>
      <c r="M517" s="192"/>
      <c r="N517" s="192">
        <v>55632</v>
      </c>
      <c r="O517" s="192"/>
      <c r="P517" s="192">
        <v>55632</v>
      </c>
      <c r="Q517" s="192"/>
      <c r="R517" s="194">
        <v>0</v>
      </c>
      <c r="S517" s="72">
        <v>100</v>
      </c>
    </row>
    <row r="518" spans="1:19" x14ac:dyDescent="0.25">
      <c r="A518" s="32"/>
      <c r="B518" s="70" t="s">
        <v>419</v>
      </c>
      <c r="C518" s="71" t="s">
        <v>111</v>
      </c>
      <c r="D518" s="71" t="s">
        <v>183</v>
      </c>
      <c r="E518" s="71" t="s">
        <v>327</v>
      </c>
      <c r="F518" s="71" t="s">
        <v>425</v>
      </c>
      <c r="G518" s="71" t="s">
        <v>98</v>
      </c>
      <c r="H518" s="192">
        <v>55632</v>
      </c>
      <c r="I518" s="192"/>
      <c r="J518" s="192">
        <v>55632</v>
      </c>
      <c r="K518" s="192"/>
      <c r="L518" s="192">
        <v>0</v>
      </c>
      <c r="M518" s="192"/>
      <c r="N518" s="192">
        <v>55632</v>
      </c>
      <c r="O518" s="192"/>
      <c r="P518" s="192">
        <v>55632</v>
      </c>
      <c r="Q518" s="192"/>
      <c r="R518" s="194">
        <v>0</v>
      </c>
      <c r="S518" s="72">
        <v>100</v>
      </c>
    </row>
    <row r="519" spans="1:19" ht="63" x14ac:dyDescent="0.25">
      <c r="A519" s="32"/>
      <c r="B519" s="70" t="s">
        <v>422</v>
      </c>
      <c r="C519" s="71" t="s">
        <v>111</v>
      </c>
      <c r="D519" s="71" t="s">
        <v>183</v>
      </c>
      <c r="E519" s="71" t="s">
        <v>327</v>
      </c>
      <c r="F519" s="71" t="s">
        <v>822</v>
      </c>
      <c r="G519" s="71"/>
      <c r="H519" s="192">
        <v>4861800.0999999996</v>
      </c>
      <c r="I519" s="192"/>
      <c r="J519" s="192">
        <v>4861800.0999999996</v>
      </c>
      <c r="K519" s="192"/>
      <c r="L519" s="192">
        <v>0</v>
      </c>
      <c r="M519" s="192"/>
      <c r="N519" s="192">
        <v>4861800.0999999996</v>
      </c>
      <c r="O519" s="192"/>
      <c r="P519" s="192">
        <v>4861800.0999999996</v>
      </c>
      <c r="Q519" s="192"/>
      <c r="R519" s="194">
        <v>0</v>
      </c>
      <c r="S519" s="72">
        <v>100</v>
      </c>
    </row>
    <row r="520" spans="1:19" ht="78.75" x14ac:dyDescent="0.25">
      <c r="A520" s="32"/>
      <c r="B520" s="70" t="s">
        <v>226</v>
      </c>
      <c r="C520" s="71" t="s">
        <v>111</v>
      </c>
      <c r="D520" s="71" t="s">
        <v>183</v>
      </c>
      <c r="E520" s="71" t="s">
        <v>327</v>
      </c>
      <c r="F520" s="71" t="s">
        <v>822</v>
      </c>
      <c r="G520" s="71" t="s">
        <v>134</v>
      </c>
      <c r="H520" s="192">
        <v>4861800.0999999996</v>
      </c>
      <c r="I520" s="192"/>
      <c r="J520" s="192">
        <v>4861800.0999999996</v>
      </c>
      <c r="K520" s="192"/>
      <c r="L520" s="192">
        <v>0</v>
      </c>
      <c r="M520" s="192"/>
      <c r="N520" s="192">
        <v>4861800.0999999996</v>
      </c>
      <c r="O520" s="192"/>
      <c r="P520" s="192">
        <v>4861800.0999999996</v>
      </c>
      <c r="Q520" s="192"/>
      <c r="R520" s="194">
        <v>0</v>
      </c>
      <c r="S520" s="72">
        <v>100</v>
      </c>
    </row>
    <row r="521" spans="1:19" x14ac:dyDescent="0.25">
      <c r="A521" s="32"/>
      <c r="B521" s="70" t="s">
        <v>419</v>
      </c>
      <c r="C521" s="71" t="s">
        <v>111</v>
      </c>
      <c r="D521" s="71" t="s">
        <v>183</v>
      </c>
      <c r="E521" s="71" t="s">
        <v>327</v>
      </c>
      <c r="F521" s="71" t="s">
        <v>822</v>
      </c>
      <c r="G521" s="71" t="s">
        <v>98</v>
      </c>
      <c r="H521" s="192">
        <v>4861800.0999999996</v>
      </c>
      <c r="I521" s="192"/>
      <c r="J521" s="192">
        <v>4861800.0999999996</v>
      </c>
      <c r="K521" s="192"/>
      <c r="L521" s="192">
        <v>0</v>
      </c>
      <c r="M521" s="192"/>
      <c r="N521" s="192">
        <v>4861800.0999999996</v>
      </c>
      <c r="O521" s="192"/>
      <c r="P521" s="192">
        <v>4861800.0999999996</v>
      </c>
      <c r="Q521" s="192"/>
      <c r="R521" s="194">
        <v>0</v>
      </c>
      <c r="S521" s="72">
        <v>100</v>
      </c>
    </row>
    <row r="522" spans="1:19" ht="47.25" x14ac:dyDescent="0.25">
      <c r="A522" s="32"/>
      <c r="B522" s="70" t="s">
        <v>1080</v>
      </c>
      <c r="C522" s="71" t="s">
        <v>111</v>
      </c>
      <c r="D522" s="71" t="s">
        <v>183</v>
      </c>
      <c r="E522" s="71" t="s">
        <v>1081</v>
      </c>
      <c r="F522" s="71"/>
      <c r="G522" s="71"/>
      <c r="H522" s="192">
        <v>2002807.75</v>
      </c>
      <c r="I522" s="192"/>
      <c r="J522" s="192">
        <v>379557.75</v>
      </c>
      <c r="K522" s="192"/>
      <c r="L522" s="192">
        <v>1623250</v>
      </c>
      <c r="M522" s="192"/>
      <c r="N522" s="192">
        <v>2002807.75</v>
      </c>
      <c r="O522" s="192"/>
      <c r="P522" s="192">
        <v>379557.75</v>
      </c>
      <c r="Q522" s="192"/>
      <c r="R522" s="194">
        <v>1623250</v>
      </c>
      <c r="S522" s="72">
        <v>100</v>
      </c>
    </row>
    <row r="523" spans="1:19" ht="31.5" x14ac:dyDescent="0.25">
      <c r="A523" s="32"/>
      <c r="B523" s="70" t="s">
        <v>1082</v>
      </c>
      <c r="C523" s="71" t="s">
        <v>111</v>
      </c>
      <c r="D523" s="71" t="s">
        <v>183</v>
      </c>
      <c r="E523" s="71" t="s">
        <v>1081</v>
      </c>
      <c r="F523" s="71" t="s">
        <v>1083</v>
      </c>
      <c r="G523" s="71"/>
      <c r="H523" s="192">
        <v>1623250</v>
      </c>
      <c r="I523" s="192"/>
      <c r="J523" s="192">
        <v>0</v>
      </c>
      <c r="K523" s="192"/>
      <c r="L523" s="192">
        <v>1623250</v>
      </c>
      <c r="M523" s="192"/>
      <c r="N523" s="192">
        <v>1623250</v>
      </c>
      <c r="O523" s="192"/>
      <c r="P523" s="192">
        <v>0</v>
      </c>
      <c r="Q523" s="192"/>
      <c r="R523" s="194">
        <v>1623250</v>
      </c>
      <c r="S523" s="72">
        <v>100</v>
      </c>
    </row>
    <row r="524" spans="1:19" ht="31.5" x14ac:dyDescent="0.25">
      <c r="A524" s="32"/>
      <c r="B524" s="70" t="s">
        <v>279</v>
      </c>
      <c r="C524" s="71" t="s">
        <v>111</v>
      </c>
      <c r="D524" s="71" t="s">
        <v>183</v>
      </c>
      <c r="E524" s="71" t="s">
        <v>1081</v>
      </c>
      <c r="F524" s="71" t="s">
        <v>1083</v>
      </c>
      <c r="G524" s="71" t="s">
        <v>829</v>
      </c>
      <c r="H524" s="192">
        <v>1623250</v>
      </c>
      <c r="I524" s="192"/>
      <c r="J524" s="192">
        <v>0</v>
      </c>
      <c r="K524" s="192"/>
      <c r="L524" s="192">
        <v>1623250</v>
      </c>
      <c r="M524" s="192"/>
      <c r="N524" s="192">
        <v>1623250</v>
      </c>
      <c r="O524" s="192"/>
      <c r="P524" s="192">
        <v>0</v>
      </c>
      <c r="Q524" s="192"/>
      <c r="R524" s="194">
        <v>1623250</v>
      </c>
      <c r="S524" s="72">
        <v>100</v>
      </c>
    </row>
    <row r="525" spans="1:19" x14ac:dyDescent="0.25">
      <c r="A525" s="32"/>
      <c r="B525" s="70" t="s">
        <v>282</v>
      </c>
      <c r="C525" s="71" t="s">
        <v>111</v>
      </c>
      <c r="D525" s="71" t="s">
        <v>183</v>
      </c>
      <c r="E525" s="71" t="s">
        <v>1081</v>
      </c>
      <c r="F525" s="71" t="s">
        <v>1083</v>
      </c>
      <c r="G525" s="71" t="s">
        <v>283</v>
      </c>
      <c r="H525" s="192">
        <v>1623250</v>
      </c>
      <c r="I525" s="192"/>
      <c r="J525" s="192">
        <v>0</v>
      </c>
      <c r="K525" s="192"/>
      <c r="L525" s="192">
        <v>1623250</v>
      </c>
      <c r="M525" s="192"/>
      <c r="N525" s="192">
        <v>1623250</v>
      </c>
      <c r="O525" s="192"/>
      <c r="P525" s="192">
        <v>0</v>
      </c>
      <c r="Q525" s="192"/>
      <c r="R525" s="194">
        <v>1623250</v>
      </c>
      <c r="S525" s="72">
        <v>100</v>
      </c>
    </row>
    <row r="526" spans="1:19" ht="31.5" x14ac:dyDescent="0.25">
      <c r="A526" s="32"/>
      <c r="B526" s="70" t="s">
        <v>1082</v>
      </c>
      <c r="C526" s="71" t="s">
        <v>111</v>
      </c>
      <c r="D526" s="71" t="s">
        <v>183</v>
      </c>
      <c r="E526" s="71" t="s">
        <v>1081</v>
      </c>
      <c r="F526" s="71" t="s">
        <v>1084</v>
      </c>
      <c r="G526" s="71"/>
      <c r="H526" s="192">
        <v>150406.03</v>
      </c>
      <c r="I526" s="192"/>
      <c r="J526" s="192">
        <v>150406.03</v>
      </c>
      <c r="K526" s="192"/>
      <c r="L526" s="192">
        <v>0</v>
      </c>
      <c r="M526" s="192"/>
      <c r="N526" s="192">
        <v>150406.03</v>
      </c>
      <c r="O526" s="192"/>
      <c r="P526" s="192">
        <v>150406.03</v>
      </c>
      <c r="Q526" s="192"/>
      <c r="R526" s="194">
        <v>0</v>
      </c>
      <c r="S526" s="72">
        <v>100</v>
      </c>
    </row>
    <row r="527" spans="1:19" ht="31.5" x14ac:dyDescent="0.25">
      <c r="A527" s="32"/>
      <c r="B527" s="70" t="s">
        <v>279</v>
      </c>
      <c r="C527" s="71" t="s">
        <v>111</v>
      </c>
      <c r="D527" s="71" t="s">
        <v>183</v>
      </c>
      <c r="E527" s="71" t="s">
        <v>1081</v>
      </c>
      <c r="F527" s="71" t="s">
        <v>1084</v>
      </c>
      <c r="G527" s="71" t="s">
        <v>829</v>
      </c>
      <c r="H527" s="192">
        <v>150406.03</v>
      </c>
      <c r="I527" s="192"/>
      <c r="J527" s="192">
        <v>150406.03</v>
      </c>
      <c r="K527" s="192"/>
      <c r="L527" s="192">
        <v>0</v>
      </c>
      <c r="M527" s="192"/>
      <c r="N527" s="192">
        <v>150406.03</v>
      </c>
      <c r="O527" s="192"/>
      <c r="P527" s="192">
        <v>150406.03</v>
      </c>
      <c r="Q527" s="192"/>
      <c r="R527" s="194">
        <v>0</v>
      </c>
      <c r="S527" s="72">
        <v>100</v>
      </c>
    </row>
    <row r="528" spans="1:19" x14ac:dyDescent="0.25">
      <c r="A528" s="32"/>
      <c r="B528" s="70" t="s">
        <v>282</v>
      </c>
      <c r="C528" s="71" t="s">
        <v>111</v>
      </c>
      <c r="D528" s="71" t="s">
        <v>183</v>
      </c>
      <c r="E528" s="71" t="s">
        <v>1081</v>
      </c>
      <c r="F528" s="71" t="s">
        <v>1084</v>
      </c>
      <c r="G528" s="71" t="s">
        <v>283</v>
      </c>
      <c r="H528" s="192">
        <v>150406.03</v>
      </c>
      <c r="I528" s="192"/>
      <c r="J528" s="192">
        <v>150406.03</v>
      </c>
      <c r="K528" s="192"/>
      <c r="L528" s="192">
        <v>0</v>
      </c>
      <c r="M528" s="192"/>
      <c r="N528" s="192">
        <v>150406.03</v>
      </c>
      <c r="O528" s="192"/>
      <c r="P528" s="192">
        <v>150406.03</v>
      </c>
      <c r="Q528" s="192"/>
      <c r="R528" s="194">
        <v>0</v>
      </c>
      <c r="S528" s="72">
        <v>100</v>
      </c>
    </row>
    <row r="529" spans="1:19" ht="31.5" x14ac:dyDescent="0.25">
      <c r="A529" s="32"/>
      <c r="B529" s="70" t="s">
        <v>1082</v>
      </c>
      <c r="C529" s="71" t="s">
        <v>111</v>
      </c>
      <c r="D529" s="71" t="s">
        <v>183</v>
      </c>
      <c r="E529" s="71" t="s">
        <v>1081</v>
      </c>
      <c r="F529" s="71" t="s">
        <v>1085</v>
      </c>
      <c r="G529" s="71"/>
      <c r="H529" s="192">
        <v>229151.72</v>
      </c>
      <c r="I529" s="192"/>
      <c r="J529" s="192">
        <v>229151.72</v>
      </c>
      <c r="K529" s="192"/>
      <c r="L529" s="192">
        <v>0</v>
      </c>
      <c r="M529" s="192"/>
      <c r="N529" s="192">
        <v>229151.72</v>
      </c>
      <c r="O529" s="192"/>
      <c r="P529" s="192">
        <v>229151.72</v>
      </c>
      <c r="Q529" s="192"/>
      <c r="R529" s="194">
        <v>0</v>
      </c>
      <c r="S529" s="72">
        <v>100</v>
      </c>
    </row>
    <row r="530" spans="1:19" ht="31.5" x14ac:dyDescent="0.25">
      <c r="A530" s="32"/>
      <c r="B530" s="70" t="s">
        <v>279</v>
      </c>
      <c r="C530" s="71" t="s">
        <v>111</v>
      </c>
      <c r="D530" s="71" t="s">
        <v>183</v>
      </c>
      <c r="E530" s="71" t="s">
        <v>1081</v>
      </c>
      <c r="F530" s="71" t="s">
        <v>1085</v>
      </c>
      <c r="G530" s="71" t="s">
        <v>829</v>
      </c>
      <c r="H530" s="192">
        <v>229151.72</v>
      </c>
      <c r="I530" s="192"/>
      <c r="J530" s="192">
        <v>229151.72</v>
      </c>
      <c r="K530" s="192"/>
      <c r="L530" s="192">
        <v>0</v>
      </c>
      <c r="M530" s="192"/>
      <c r="N530" s="192">
        <v>229151.72</v>
      </c>
      <c r="O530" s="192"/>
      <c r="P530" s="192">
        <v>229151.72</v>
      </c>
      <c r="Q530" s="192"/>
      <c r="R530" s="194">
        <v>0</v>
      </c>
      <c r="S530" s="72">
        <v>100</v>
      </c>
    </row>
    <row r="531" spans="1:19" x14ac:dyDescent="0.25">
      <c r="A531" s="32"/>
      <c r="B531" s="70" t="s">
        <v>282</v>
      </c>
      <c r="C531" s="71" t="s">
        <v>111</v>
      </c>
      <c r="D531" s="71" t="s">
        <v>183</v>
      </c>
      <c r="E531" s="71" t="s">
        <v>1081</v>
      </c>
      <c r="F531" s="71" t="s">
        <v>1085</v>
      </c>
      <c r="G531" s="71" t="s">
        <v>283</v>
      </c>
      <c r="H531" s="192">
        <v>229151.72</v>
      </c>
      <c r="I531" s="192"/>
      <c r="J531" s="192">
        <v>229151.72</v>
      </c>
      <c r="K531" s="192"/>
      <c r="L531" s="192">
        <v>0</v>
      </c>
      <c r="M531" s="192"/>
      <c r="N531" s="192">
        <v>229151.72</v>
      </c>
      <c r="O531" s="192"/>
      <c r="P531" s="192">
        <v>229151.72</v>
      </c>
      <c r="Q531" s="192"/>
      <c r="R531" s="194">
        <v>0</v>
      </c>
      <c r="S531" s="72">
        <v>100</v>
      </c>
    </row>
    <row r="532" spans="1:19" ht="94.5" x14ac:dyDescent="0.25">
      <c r="A532" s="32"/>
      <c r="B532" s="70" t="s">
        <v>592</v>
      </c>
      <c r="C532" s="71" t="s">
        <v>111</v>
      </c>
      <c r="D532" s="71" t="s">
        <v>184</v>
      </c>
      <c r="E532" s="71"/>
      <c r="F532" s="71"/>
      <c r="G532" s="71"/>
      <c r="H532" s="192">
        <v>9238231.0999999996</v>
      </c>
      <c r="I532" s="192"/>
      <c r="J532" s="192">
        <v>8883080.7400000002</v>
      </c>
      <c r="K532" s="192"/>
      <c r="L532" s="192">
        <v>80000</v>
      </c>
      <c r="M532" s="192"/>
      <c r="N532" s="192">
        <v>9218231.0999999996</v>
      </c>
      <c r="O532" s="192"/>
      <c r="P532" s="192">
        <v>8863080.7400000002</v>
      </c>
      <c r="Q532" s="192"/>
      <c r="R532" s="194">
        <v>80000</v>
      </c>
      <c r="S532" s="72">
        <v>99.783508338517308</v>
      </c>
    </row>
    <row r="533" spans="1:19" ht="31.5" x14ac:dyDescent="0.25">
      <c r="A533" s="32"/>
      <c r="B533" s="70" t="s">
        <v>269</v>
      </c>
      <c r="C533" s="71" t="s">
        <v>111</v>
      </c>
      <c r="D533" s="71" t="s">
        <v>184</v>
      </c>
      <c r="E533" s="71" t="s">
        <v>26</v>
      </c>
      <c r="F533" s="71"/>
      <c r="G533" s="71"/>
      <c r="H533" s="192">
        <v>7031099.0099999998</v>
      </c>
      <c r="I533" s="192"/>
      <c r="J533" s="192">
        <v>6951099.0099999998</v>
      </c>
      <c r="K533" s="192"/>
      <c r="L533" s="192">
        <v>80000</v>
      </c>
      <c r="M533" s="192"/>
      <c r="N533" s="192">
        <v>7011099.0099999998</v>
      </c>
      <c r="O533" s="192"/>
      <c r="P533" s="192">
        <v>6931099.0099999998</v>
      </c>
      <c r="Q533" s="192"/>
      <c r="R533" s="194">
        <v>80000</v>
      </c>
      <c r="S533" s="72">
        <v>99.715549447226465</v>
      </c>
    </row>
    <row r="534" spans="1:19" ht="31.5" x14ac:dyDescent="0.25">
      <c r="A534" s="32"/>
      <c r="B534" s="70" t="s">
        <v>850</v>
      </c>
      <c r="C534" s="71" t="s">
        <v>111</v>
      </c>
      <c r="D534" s="71" t="s">
        <v>184</v>
      </c>
      <c r="E534" s="71" t="s">
        <v>26</v>
      </c>
      <c r="F534" s="71" t="s">
        <v>246</v>
      </c>
      <c r="G534" s="71"/>
      <c r="H534" s="192">
        <v>194024</v>
      </c>
      <c r="I534" s="192"/>
      <c r="J534" s="192">
        <v>194024</v>
      </c>
      <c r="K534" s="192"/>
      <c r="L534" s="192">
        <v>0</v>
      </c>
      <c r="M534" s="192"/>
      <c r="N534" s="192">
        <v>194024</v>
      </c>
      <c r="O534" s="192"/>
      <c r="P534" s="192">
        <v>194024</v>
      </c>
      <c r="Q534" s="192"/>
      <c r="R534" s="194">
        <v>0</v>
      </c>
      <c r="S534" s="72">
        <v>100</v>
      </c>
    </row>
    <row r="535" spans="1:19" x14ac:dyDescent="0.25">
      <c r="A535" s="32"/>
      <c r="B535" s="70" t="s">
        <v>263</v>
      </c>
      <c r="C535" s="71" t="s">
        <v>111</v>
      </c>
      <c r="D535" s="71" t="s">
        <v>184</v>
      </c>
      <c r="E535" s="71" t="s">
        <v>26</v>
      </c>
      <c r="F535" s="71" t="s">
        <v>246</v>
      </c>
      <c r="G535" s="71" t="s">
        <v>835</v>
      </c>
      <c r="H535" s="192">
        <v>194024</v>
      </c>
      <c r="I535" s="192"/>
      <c r="J535" s="192">
        <v>194024</v>
      </c>
      <c r="K535" s="192"/>
      <c r="L535" s="192">
        <v>0</v>
      </c>
      <c r="M535" s="192"/>
      <c r="N535" s="192">
        <v>194024</v>
      </c>
      <c r="O535" s="192"/>
      <c r="P535" s="192">
        <v>194024</v>
      </c>
      <c r="Q535" s="192"/>
      <c r="R535" s="194">
        <v>0</v>
      </c>
      <c r="S535" s="72">
        <v>100</v>
      </c>
    </row>
    <row r="536" spans="1:19" ht="31.5" x14ac:dyDescent="0.25">
      <c r="A536" s="32"/>
      <c r="B536" s="70" t="s">
        <v>264</v>
      </c>
      <c r="C536" s="71" t="s">
        <v>111</v>
      </c>
      <c r="D536" s="71" t="s">
        <v>184</v>
      </c>
      <c r="E536" s="71" t="s">
        <v>26</v>
      </c>
      <c r="F536" s="71" t="s">
        <v>246</v>
      </c>
      <c r="G536" s="71" t="s">
        <v>265</v>
      </c>
      <c r="H536" s="192">
        <v>194024</v>
      </c>
      <c r="I536" s="192"/>
      <c r="J536" s="192">
        <v>194024</v>
      </c>
      <c r="K536" s="192"/>
      <c r="L536" s="192">
        <v>0</v>
      </c>
      <c r="M536" s="192"/>
      <c r="N536" s="192">
        <v>194024</v>
      </c>
      <c r="O536" s="192"/>
      <c r="P536" s="192">
        <v>194024</v>
      </c>
      <c r="Q536" s="192"/>
      <c r="R536" s="194">
        <v>0</v>
      </c>
      <c r="S536" s="72">
        <v>100</v>
      </c>
    </row>
    <row r="537" spans="1:19" x14ac:dyDescent="0.25">
      <c r="A537" s="32"/>
      <c r="B537" s="70" t="s">
        <v>364</v>
      </c>
      <c r="C537" s="71" t="s">
        <v>111</v>
      </c>
      <c r="D537" s="71" t="s">
        <v>184</v>
      </c>
      <c r="E537" s="71" t="s">
        <v>26</v>
      </c>
      <c r="F537" s="71" t="s">
        <v>235</v>
      </c>
      <c r="G537" s="71"/>
      <c r="H537" s="192">
        <v>6397075.0099999998</v>
      </c>
      <c r="I537" s="192"/>
      <c r="J537" s="192">
        <v>6397075.0099999998</v>
      </c>
      <c r="K537" s="192"/>
      <c r="L537" s="192">
        <v>0</v>
      </c>
      <c r="M537" s="192"/>
      <c r="N537" s="192">
        <v>6397075.0099999998</v>
      </c>
      <c r="O537" s="192"/>
      <c r="P537" s="192">
        <v>6397075.0099999998</v>
      </c>
      <c r="Q537" s="192"/>
      <c r="R537" s="194">
        <v>0</v>
      </c>
      <c r="S537" s="72">
        <v>100</v>
      </c>
    </row>
    <row r="538" spans="1:19" x14ac:dyDescent="0.25">
      <c r="A538" s="32"/>
      <c r="B538" s="70" t="s">
        <v>263</v>
      </c>
      <c r="C538" s="71" t="s">
        <v>111</v>
      </c>
      <c r="D538" s="71" t="s">
        <v>184</v>
      </c>
      <c r="E538" s="71" t="s">
        <v>26</v>
      </c>
      <c r="F538" s="71" t="s">
        <v>235</v>
      </c>
      <c r="G538" s="71" t="s">
        <v>835</v>
      </c>
      <c r="H538" s="192">
        <v>6397075.0099999998</v>
      </c>
      <c r="I538" s="192"/>
      <c r="J538" s="192">
        <v>6397075.0099999998</v>
      </c>
      <c r="K538" s="192"/>
      <c r="L538" s="192">
        <v>0</v>
      </c>
      <c r="M538" s="192"/>
      <c r="N538" s="192">
        <v>6397075.0099999998</v>
      </c>
      <c r="O538" s="192"/>
      <c r="P538" s="192">
        <v>6397075.0099999998</v>
      </c>
      <c r="Q538" s="192"/>
      <c r="R538" s="194">
        <v>0</v>
      </c>
      <c r="S538" s="72">
        <v>100</v>
      </c>
    </row>
    <row r="539" spans="1:19" ht="31.5" x14ac:dyDescent="0.25">
      <c r="A539" s="32"/>
      <c r="B539" s="70" t="s">
        <v>267</v>
      </c>
      <c r="C539" s="71" t="s">
        <v>111</v>
      </c>
      <c r="D539" s="71" t="s">
        <v>184</v>
      </c>
      <c r="E539" s="71" t="s">
        <v>26</v>
      </c>
      <c r="F539" s="71" t="s">
        <v>235</v>
      </c>
      <c r="G539" s="71" t="s">
        <v>268</v>
      </c>
      <c r="H539" s="192">
        <v>6397075.0099999998</v>
      </c>
      <c r="I539" s="192"/>
      <c r="J539" s="192">
        <v>6397075.0099999998</v>
      </c>
      <c r="K539" s="192"/>
      <c r="L539" s="192">
        <v>0</v>
      </c>
      <c r="M539" s="192"/>
      <c r="N539" s="192">
        <v>6397075.0099999998</v>
      </c>
      <c r="O539" s="192"/>
      <c r="P539" s="192">
        <v>6397075.0099999998</v>
      </c>
      <c r="Q539" s="192"/>
      <c r="R539" s="194">
        <v>0</v>
      </c>
      <c r="S539" s="72">
        <v>100</v>
      </c>
    </row>
    <row r="540" spans="1:19" ht="78.75" x14ac:dyDescent="0.25">
      <c r="A540" s="32"/>
      <c r="B540" s="70" t="s">
        <v>1076</v>
      </c>
      <c r="C540" s="71" t="s">
        <v>111</v>
      </c>
      <c r="D540" s="71" t="s">
        <v>184</v>
      </c>
      <c r="E540" s="71" t="s">
        <v>26</v>
      </c>
      <c r="F540" s="71" t="s">
        <v>1077</v>
      </c>
      <c r="G540" s="71"/>
      <c r="H540" s="192">
        <v>360000</v>
      </c>
      <c r="I540" s="192"/>
      <c r="J540" s="192">
        <v>360000</v>
      </c>
      <c r="K540" s="192"/>
      <c r="L540" s="192">
        <v>0</v>
      </c>
      <c r="M540" s="192"/>
      <c r="N540" s="192">
        <v>340000</v>
      </c>
      <c r="O540" s="192"/>
      <c r="P540" s="192">
        <v>340000</v>
      </c>
      <c r="Q540" s="192"/>
      <c r="R540" s="194">
        <v>0</v>
      </c>
      <c r="S540" s="72">
        <v>94.444444444444443</v>
      </c>
    </row>
    <row r="541" spans="1:19" x14ac:dyDescent="0.25">
      <c r="A541" s="32"/>
      <c r="B541" s="70" t="s">
        <v>263</v>
      </c>
      <c r="C541" s="71" t="s">
        <v>111</v>
      </c>
      <c r="D541" s="71" t="s">
        <v>184</v>
      </c>
      <c r="E541" s="71" t="s">
        <v>26</v>
      </c>
      <c r="F541" s="71" t="s">
        <v>1077</v>
      </c>
      <c r="G541" s="71" t="s">
        <v>835</v>
      </c>
      <c r="H541" s="192">
        <v>360000</v>
      </c>
      <c r="I541" s="192"/>
      <c r="J541" s="192">
        <v>360000</v>
      </c>
      <c r="K541" s="192"/>
      <c r="L541" s="192">
        <v>0</v>
      </c>
      <c r="M541" s="192"/>
      <c r="N541" s="192">
        <v>340000</v>
      </c>
      <c r="O541" s="192"/>
      <c r="P541" s="192">
        <v>340000</v>
      </c>
      <c r="Q541" s="192"/>
      <c r="R541" s="194">
        <v>0</v>
      </c>
      <c r="S541" s="72">
        <v>94.444444444444443</v>
      </c>
    </row>
    <row r="542" spans="1:19" ht="31.5" x14ac:dyDescent="0.25">
      <c r="A542" s="32"/>
      <c r="B542" s="70" t="s">
        <v>264</v>
      </c>
      <c r="C542" s="71" t="s">
        <v>111</v>
      </c>
      <c r="D542" s="71" t="s">
        <v>184</v>
      </c>
      <c r="E542" s="71" t="s">
        <v>26</v>
      </c>
      <c r="F542" s="71" t="s">
        <v>1077</v>
      </c>
      <c r="G542" s="71" t="s">
        <v>265</v>
      </c>
      <c r="H542" s="192">
        <v>360000</v>
      </c>
      <c r="I542" s="192"/>
      <c r="J542" s="192">
        <v>360000</v>
      </c>
      <c r="K542" s="192"/>
      <c r="L542" s="192">
        <v>0</v>
      </c>
      <c r="M542" s="192"/>
      <c r="N542" s="192">
        <v>340000</v>
      </c>
      <c r="O542" s="192"/>
      <c r="P542" s="192">
        <v>340000</v>
      </c>
      <c r="Q542" s="192"/>
      <c r="R542" s="194">
        <v>0</v>
      </c>
      <c r="S542" s="72">
        <v>94.444444444444443</v>
      </c>
    </row>
    <row r="543" spans="1:19" ht="31.5" x14ac:dyDescent="0.25">
      <c r="A543" s="32"/>
      <c r="B543" s="70" t="s">
        <v>850</v>
      </c>
      <c r="C543" s="71" t="s">
        <v>111</v>
      </c>
      <c r="D543" s="71" t="s">
        <v>184</v>
      </c>
      <c r="E543" s="71" t="s">
        <v>26</v>
      </c>
      <c r="F543" s="71" t="s">
        <v>270</v>
      </c>
      <c r="G543" s="71"/>
      <c r="H543" s="192">
        <v>80000</v>
      </c>
      <c r="I543" s="192"/>
      <c r="J543" s="192">
        <v>0</v>
      </c>
      <c r="K543" s="192"/>
      <c r="L543" s="192">
        <v>80000</v>
      </c>
      <c r="M543" s="192"/>
      <c r="N543" s="192">
        <v>80000</v>
      </c>
      <c r="O543" s="192"/>
      <c r="P543" s="192">
        <v>0</v>
      </c>
      <c r="Q543" s="192"/>
      <c r="R543" s="194">
        <v>80000</v>
      </c>
      <c r="S543" s="72">
        <v>100</v>
      </c>
    </row>
    <row r="544" spans="1:19" x14ac:dyDescent="0.25">
      <c r="A544" s="32"/>
      <c r="B544" s="70" t="s">
        <v>263</v>
      </c>
      <c r="C544" s="71" t="s">
        <v>111</v>
      </c>
      <c r="D544" s="71" t="s">
        <v>184</v>
      </c>
      <c r="E544" s="71" t="s">
        <v>26</v>
      </c>
      <c r="F544" s="71" t="s">
        <v>270</v>
      </c>
      <c r="G544" s="71" t="s">
        <v>835</v>
      </c>
      <c r="H544" s="192">
        <v>80000</v>
      </c>
      <c r="I544" s="192"/>
      <c r="J544" s="192">
        <v>0</v>
      </c>
      <c r="K544" s="192"/>
      <c r="L544" s="192">
        <v>80000</v>
      </c>
      <c r="M544" s="192"/>
      <c r="N544" s="192">
        <v>80000</v>
      </c>
      <c r="O544" s="192"/>
      <c r="P544" s="192">
        <v>0</v>
      </c>
      <c r="Q544" s="192"/>
      <c r="R544" s="194">
        <v>80000</v>
      </c>
      <c r="S544" s="72">
        <v>100</v>
      </c>
    </row>
    <row r="545" spans="1:19" ht="31.5" x14ac:dyDescent="0.25">
      <c r="A545" s="32"/>
      <c r="B545" s="70" t="s">
        <v>264</v>
      </c>
      <c r="C545" s="71" t="s">
        <v>111</v>
      </c>
      <c r="D545" s="71" t="s">
        <v>184</v>
      </c>
      <c r="E545" s="71" t="s">
        <v>26</v>
      </c>
      <c r="F545" s="71" t="s">
        <v>270</v>
      </c>
      <c r="G545" s="71" t="s">
        <v>265</v>
      </c>
      <c r="H545" s="192">
        <v>80000</v>
      </c>
      <c r="I545" s="192"/>
      <c r="J545" s="192">
        <v>0</v>
      </c>
      <c r="K545" s="192"/>
      <c r="L545" s="192">
        <v>80000</v>
      </c>
      <c r="M545" s="192"/>
      <c r="N545" s="192">
        <v>80000</v>
      </c>
      <c r="O545" s="192"/>
      <c r="P545" s="192">
        <v>0</v>
      </c>
      <c r="Q545" s="192"/>
      <c r="R545" s="194">
        <v>80000</v>
      </c>
      <c r="S545" s="72">
        <v>100</v>
      </c>
    </row>
    <row r="546" spans="1:19" ht="31.5" x14ac:dyDescent="0.25">
      <c r="A546" s="32"/>
      <c r="B546" s="70" t="s">
        <v>831</v>
      </c>
      <c r="C546" s="71" t="s">
        <v>111</v>
      </c>
      <c r="D546" s="71" t="s">
        <v>184</v>
      </c>
      <c r="E546" s="71" t="s">
        <v>192</v>
      </c>
      <c r="F546" s="71"/>
      <c r="G546" s="71"/>
      <c r="H546" s="192">
        <v>1328470.0900000001</v>
      </c>
      <c r="I546" s="192"/>
      <c r="J546" s="192">
        <v>1053319.73</v>
      </c>
      <c r="K546" s="192"/>
      <c r="L546" s="192">
        <v>0</v>
      </c>
      <c r="M546" s="192"/>
      <c r="N546" s="192">
        <v>1328470.0900000001</v>
      </c>
      <c r="O546" s="192"/>
      <c r="P546" s="192">
        <v>1053319.73</v>
      </c>
      <c r="Q546" s="192"/>
      <c r="R546" s="194">
        <v>0</v>
      </c>
      <c r="S546" s="72">
        <v>100</v>
      </c>
    </row>
    <row r="547" spans="1:19" ht="31.5" x14ac:dyDescent="0.25">
      <c r="A547" s="32"/>
      <c r="B547" s="70" t="s">
        <v>832</v>
      </c>
      <c r="C547" s="71" t="s">
        <v>111</v>
      </c>
      <c r="D547" s="71" t="s">
        <v>184</v>
      </c>
      <c r="E547" s="71" t="s">
        <v>192</v>
      </c>
      <c r="F547" s="71" t="s">
        <v>234</v>
      </c>
      <c r="G547" s="71"/>
      <c r="H547" s="192">
        <v>1328470.0900000001</v>
      </c>
      <c r="I547" s="192"/>
      <c r="J547" s="192">
        <v>1053319.73</v>
      </c>
      <c r="K547" s="192"/>
      <c r="L547" s="192">
        <v>0</v>
      </c>
      <c r="M547" s="192"/>
      <c r="N547" s="192">
        <v>1328470.0900000001</v>
      </c>
      <c r="O547" s="192"/>
      <c r="P547" s="192">
        <v>1053319.73</v>
      </c>
      <c r="Q547" s="192"/>
      <c r="R547" s="194">
        <v>0</v>
      </c>
      <c r="S547" s="72">
        <v>100</v>
      </c>
    </row>
    <row r="548" spans="1:19" ht="31.5" x14ac:dyDescent="0.25">
      <c r="A548" s="32"/>
      <c r="B548" s="70" t="s">
        <v>228</v>
      </c>
      <c r="C548" s="71" t="s">
        <v>111</v>
      </c>
      <c r="D548" s="71" t="s">
        <v>184</v>
      </c>
      <c r="E548" s="71" t="s">
        <v>192</v>
      </c>
      <c r="F548" s="71" t="s">
        <v>234</v>
      </c>
      <c r="G548" s="71" t="s">
        <v>768</v>
      </c>
      <c r="H548" s="192">
        <v>1308346.46</v>
      </c>
      <c r="I548" s="192"/>
      <c r="J548" s="192">
        <v>1053319.73</v>
      </c>
      <c r="K548" s="192"/>
      <c r="L548" s="192">
        <v>0</v>
      </c>
      <c r="M548" s="192"/>
      <c r="N548" s="192">
        <v>1308346.46</v>
      </c>
      <c r="O548" s="192"/>
      <c r="P548" s="192">
        <v>1053319.73</v>
      </c>
      <c r="Q548" s="192"/>
      <c r="R548" s="194">
        <v>0</v>
      </c>
      <c r="S548" s="72">
        <v>100</v>
      </c>
    </row>
    <row r="549" spans="1:19" ht="31.5" x14ac:dyDescent="0.25">
      <c r="A549" s="32"/>
      <c r="B549" s="70" t="s">
        <v>229</v>
      </c>
      <c r="C549" s="71" t="s">
        <v>111</v>
      </c>
      <c r="D549" s="71" t="s">
        <v>184</v>
      </c>
      <c r="E549" s="71" t="s">
        <v>192</v>
      </c>
      <c r="F549" s="71" t="s">
        <v>234</v>
      </c>
      <c r="G549" s="71" t="s">
        <v>230</v>
      </c>
      <c r="H549" s="192">
        <v>1308346.46</v>
      </c>
      <c r="I549" s="192"/>
      <c r="J549" s="192">
        <v>1053319.73</v>
      </c>
      <c r="K549" s="192"/>
      <c r="L549" s="192">
        <v>0</v>
      </c>
      <c r="M549" s="192"/>
      <c r="N549" s="192">
        <v>1308346.46</v>
      </c>
      <c r="O549" s="192"/>
      <c r="P549" s="192">
        <v>1053319.73</v>
      </c>
      <c r="Q549" s="192"/>
      <c r="R549" s="194">
        <v>0</v>
      </c>
      <c r="S549" s="72">
        <v>100</v>
      </c>
    </row>
    <row r="550" spans="1:19" x14ac:dyDescent="0.25">
      <c r="A550" s="32"/>
      <c r="B550" s="70" t="s">
        <v>231</v>
      </c>
      <c r="C550" s="71" t="s">
        <v>111</v>
      </c>
      <c r="D550" s="71" t="s">
        <v>184</v>
      </c>
      <c r="E550" s="71" t="s">
        <v>192</v>
      </c>
      <c r="F550" s="71" t="s">
        <v>234</v>
      </c>
      <c r="G550" s="71" t="s">
        <v>828</v>
      </c>
      <c r="H550" s="192">
        <v>20123.63</v>
      </c>
      <c r="I550" s="192"/>
      <c r="J550" s="192">
        <v>0</v>
      </c>
      <c r="K550" s="192"/>
      <c r="L550" s="192">
        <v>0</v>
      </c>
      <c r="M550" s="192"/>
      <c r="N550" s="192">
        <v>20123.63</v>
      </c>
      <c r="O550" s="192"/>
      <c r="P550" s="192">
        <v>0</v>
      </c>
      <c r="Q550" s="192"/>
      <c r="R550" s="194">
        <v>0</v>
      </c>
      <c r="S550" s="72">
        <v>100</v>
      </c>
    </row>
    <row r="551" spans="1:19" x14ac:dyDescent="0.25">
      <c r="A551" s="32"/>
      <c r="B551" s="70" t="s">
        <v>237</v>
      </c>
      <c r="C551" s="71" t="s">
        <v>111</v>
      </c>
      <c r="D551" s="71" t="s">
        <v>184</v>
      </c>
      <c r="E551" s="71" t="s">
        <v>192</v>
      </c>
      <c r="F551" s="71" t="s">
        <v>234</v>
      </c>
      <c r="G551" s="71" t="s">
        <v>238</v>
      </c>
      <c r="H551" s="192">
        <v>20123.63</v>
      </c>
      <c r="I551" s="192"/>
      <c r="J551" s="192">
        <v>0</v>
      </c>
      <c r="K551" s="192"/>
      <c r="L551" s="192">
        <v>0</v>
      </c>
      <c r="M551" s="192"/>
      <c r="N551" s="192">
        <v>20123.63</v>
      </c>
      <c r="O551" s="192"/>
      <c r="P551" s="192">
        <v>0</v>
      </c>
      <c r="Q551" s="192"/>
      <c r="R551" s="194">
        <v>0</v>
      </c>
      <c r="S551" s="72">
        <v>100</v>
      </c>
    </row>
    <row r="552" spans="1:19" ht="31.5" x14ac:dyDescent="0.25">
      <c r="A552" s="32"/>
      <c r="B552" s="70" t="s">
        <v>426</v>
      </c>
      <c r="C552" s="71" t="s">
        <v>111</v>
      </c>
      <c r="D552" s="71" t="s">
        <v>184</v>
      </c>
      <c r="E552" s="71" t="s">
        <v>193</v>
      </c>
      <c r="F552" s="71"/>
      <c r="G552" s="71"/>
      <c r="H552" s="192">
        <v>68662</v>
      </c>
      <c r="I552" s="192"/>
      <c r="J552" s="192">
        <v>68662</v>
      </c>
      <c r="K552" s="192"/>
      <c r="L552" s="192">
        <v>0</v>
      </c>
      <c r="M552" s="192"/>
      <c r="N552" s="192">
        <v>68662</v>
      </c>
      <c r="O552" s="192"/>
      <c r="P552" s="192">
        <v>68662</v>
      </c>
      <c r="Q552" s="192"/>
      <c r="R552" s="194">
        <v>0</v>
      </c>
      <c r="S552" s="72">
        <v>100</v>
      </c>
    </row>
    <row r="553" spans="1:19" ht="31.5" x14ac:dyDescent="0.25">
      <c r="A553" s="32"/>
      <c r="B553" s="70" t="s">
        <v>427</v>
      </c>
      <c r="C553" s="71" t="s">
        <v>111</v>
      </c>
      <c r="D553" s="71" t="s">
        <v>184</v>
      </c>
      <c r="E553" s="71" t="s">
        <v>193</v>
      </c>
      <c r="F553" s="71" t="s">
        <v>234</v>
      </c>
      <c r="G553" s="71"/>
      <c r="H553" s="192">
        <v>68662</v>
      </c>
      <c r="I553" s="192"/>
      <c r="J553" s="192">
        <v>68662</v>
      </c>
      <c r="K553" s="192"/>
      <c r="L553" s="192">
        <v>0</v>
      </c>
      <c r="M553" s="192"/>
      <c r="N553" s="192">
        <v>68662</v>
      </c>
      <c r="O553" s="192"/>
      <c r="P553" s="192">
        <v>68662</v>
      </c>
      <c r="Q553" s="192"/>
      <c r="R553" s="194">
        <v>0</v>
      </c>
      <c r="S553" s="72">
        <v>100</v>
      </c>
    </row>
    <row r="554" spans="1:19" ht="31.5" x14ac:dyDescent="0.25">
      <c r="A554" s="32"/>
      <c r="B554" s="70" t="s">
        <v>228</v>
      </c>
      <c r="C554" s="71" t="s">
        <v>111</v>
      </c>
      <c r="D554" s="71" t="s">
        <v>184</v>
      </c>
      <c r="E554" s="71" t="s">
        <v>193</v>
      </c>
      <c r="F554" s="71" t="s">
        <v>234</v>
      </c>
      <c r="G554" s="71" t="s">
        <v>768</v>
      </c>
      <c r="H554" s="192">
        <v>68662</v>
      </c>
      <c r="I554" s="192"/>
      <c r="J554" s="192">
        <v>68662</v>
      </c>
      <c r="K554" s="192"/>
      <c r="L554" s="192">
        <v>0</v>
      </c>
      <c r="M554" s="192"/>
      <c r="N554" s="192">
        <v>68662</v>
      </c>
      <c r="O554" s="192"/>
      <c r="P554" s="192">
        <v>68662</v>
      </c>
      <c r="Q554" s="192"/>
      <c r="R554" s="194">
        <v>0</v>
      </c>
      <c r="S554" s="72">
        <v>100</v>
      </c>
    </row>
    <row r="555" spans="1:19" ht="31.5" x14ac:dyDescent="0.25">
      <c r="A555" s="32"/>
      <c r="B555" s="70" t="s">
        <v>229</v>
      </c>
      <c r="C555" s="71" t="s">
        <v>111</v>
      </c>
      <c r="D555" s="71" t="s">
        <v>184</v>
      </c>
      <c r="E555" s="71" t="s">
        <v>193</v>
      </c>
      <c r="F555" s="71" t="s">
        <v>234</v>
      </c>
      <c r="G555" s="71" t="s">
        <v>230</v>
      </c>
      <c r="H555" s="192">
        <v>68662</v>
      </c>
      <c r="I555" s="192"/>
      <c r="J555" s="192">
        <v>68662</v>
      </c>
      <c r="K555" s="192"/>
      <c r="L555" s="192">
        <v>0</v>
      </c>
      <c r="M555" s="192"/>
      <c r="N555" s="192">
        <v>68662</v>
      </c>
      <c r="O555" s="192"/>
      <c r="P555" s="192">
        <v>68662</v>
      </c>
      <c r="Q555" s="192"/>
      <c r="R555" s="194">
        <v>0</v>
      </c>
      <c r="S555" s="72">
        <v>100</v>
      </c>
    </row>
    <row r="556" spans="1:19" ht="63" x14ac:dyDescent="0.25">
      <c r="A556" s="32"/>
      <c r="B556" s="70" t="s">
        <v>281</v>
      </c>
      <c r="C556" s="71" t="s">
        <v>111</v>
      </c>
      <c r="D556" s="71" t="s">
        <v>184</v>
      </c>
      <c r="E556" s="71" t="s">
        <v>194</v>
      </c>
      <c r="F556" s="71"/>
      <c r="G556" s="71"/>
      <c r="H556" s="192">
        <v>810000</v>
      </c>
      <c r="I556" s="192"/>
      <c r="J556" s="192">
        <v>810000</v>
      </c>
      <c r="K556" s="192"/>
      <c r="L556" s="192">
        <v>0</v>
      </c>
      <c r="M556" s="192"/>
      <c r="N556" s="192">
        <v>810000</v>
      </c>
      <c r="O556" s="192"/>
      <c r="P556" s="192">
        <v>810000</v>
      </c>
      <c r="Q556" s="192"/>
      <c r="R556" s="194">
        <v>0</v>
      </c>
      <c r="S556" s="72">
        <v>100</v>
      </c>
    </row>
    <row r="557" spans="1:19" ht="47.25" x14ac:dyDescent="0.25">
      <c r="A557" s="32"/>
      <c r="B557" s="70" t="s">
        <v>851</v>
      </c>
      <c r="C557" s="71" t="s">
        <v>111</v>
      </c>
      <c r="D557" s="71" t="s">
        <v>184</v>
      </c>
      <c r="E557" s="71" t="s">
        <v>194</v>
      </c>
      <c r="F557" s="71" t="s">
        <v>601</v>
      </c>
      <c r="G557" s="71"/>
      <c r="H557" s="192">
        <v>810000</v>
      </c>
      <c r="I557" s="192"/>
      <c r="J557" s="192">
        <v>810000</v>
      </c>
      <c r="K557" s="192"/>
      <c r="L557" s="192">
        <v>0</v>
      </c>
      <c r="M557" s="192"/>
      <c r="N557" s="192">
        <v>810000</v>
      </c>
      <c r="O557" s="192"/>
      <c r="P557" s="192">
        <v>810000</v>
      </c>
      <c r="Q557" s="192"/>
      <c r="R557" s="194">
        <v>0</v>
      </c>
      <c r="S557" s="72">
        <v>100</v>
      </c>
    </row>
    <row r="558" spans="1:19" ht="31.5" x14ac:dyDescent="0.25">
      <c r="A558" s="32"/>
      <c r="B558" s="70" t="s">
        <v>279</v>
      </c>
      <c r="C558" s="71" t="s">
        <v>111</v>
      </c>
      <c r="D558" s="71" t="s">
        <v>184</v>
      </c>
      <c r="E558" s="71" t="s">
        <v>194</v>
      </c>
      <c r="F558" s="71" t="s">
        <v>601</v>
      </c>
      <c r="G558" s="71" t="s">
        <v>829</v>
      </c>
      <c r="H558" s="192">
        <v>810000</v>
      </c>
      <c r="I558" s="192"/>
      <c r="J558" s="192">
        <v>810000</v>
      </c>
      <c r="K558" s="192"/>
      <c r="L558" s="192">
        <v>0</v>
      </c>
      <c r="M558" s="192"/>
      <c r="N558" s="192">
        <v>810000</v>
      </c>
      <c r="O558" s="192"/>
      <c r="P558" s="192">
        <v>810000</v>
      </c>
      <c r="Q558" s="192"/>
      <c r="R558" s="194">
        <v>0</v>
      </c>
      <c r="S558" s="72">
        <v>100</v>
      </c>
    </row>
    <row r="559" spans="1:19" ht="63" x14ac:dyDescent="0.25">
      <c r="A559" s="32"/>
      <c r="B559" s="70" t="s">
        <v>839</v>
      </c>
      <c r="C559" s="71" t="s">
        <v>111</v>
      </c>
      <c r="D559" s="71" t="s">
        <v>184</v>
      </c>
      <c r="E559" s="71" t="s">
        <v>194</v>
      </c>
      <c r="F559" s="71" t="s">
        <v>601</v>
      </c>
      <c r="G559" s="71" t="s">
        <v>280</v>
      </c>
      <c r="H559" s="192">
        <v>810000</v>
      </c>
      <c r="I559" s="192"/>
      <c r="J559" s="192">
        <v>810000</v>
      </c>
      <c r="K559" s="192"/>
      <c r="L559" s="192">
        <v>0</v>
      </c>
      <c r="M559" s="192"/>
      <c r="N559" s="192">
        <v>810000</v>
      </c>
      <c r="O559" s="192"/>
      <c r="P559" s="192">
        <v>810000</v>
      </c>
      <c r="Q559" s="192"/>
      <c r="R559" s="194">
        <v>0</v>
      </c>
      <c r="S559" s="72">
        <v>100</v>
      </c>
    </row>
    <row r="560" spans="1:19" x14ac:dyDescent="0.25">
      <c r="A560" s="32"/>
      <c r="B560" s="70" t="s">
        <v>287</v>
      </c>
      <c r="C560" s="71" t="s">
        <v>111</v>
      </c>
      <c r="D560" s="71" t="s">
        <v>185</v>
      </c>
      <c r="E560" s="71"/>
      <c r="F560" s="71"/>
      <c r="G560" s="71"/>
      <c r="H560" s="192">
        <v>7729091.71</v>
      </c>
      <c r="I560" s="192"/>
      <c r="J560" s="192">
        <v>7729091.71</v>
      </c>
      <c r="K560" s="192"/>
      <c r="L560" s="192">
        <v>0</v>
      </c>
      <c r="M560" s="192"/>
      <c r="N560" s="192">
        <v>7729091.71</v>
      </c>
      <c r="O560" s="192"/>
      <c r="P560" s="192">
        <v>7729091.71</v>
      </c>
      <c r="Q560" s="192"/>
      <c r="R560" s="194">
        <v>0</v>
      </c>
      <c r="S560" s="72">
        <v>100</v>
      </c>
    </row>
    <row r="561" spans="1:19" ht="31.5" x14ac:dyDescent="0.25">
      <c r="A561" s="32"/>
      <c r="B561" s="70" t="s">
        <v>863</v>
      </c>
      <c r="C561" s="71" t="s">
        <v>111</v>
      </c>
      <c r="D561" s="71" t="s">
        <v>185</v>
      </c>
      <c r="E561" s="71" t="s">
        <v>288</v>
      </c>
      <c r="F561" s="71"/>
      <c r="G561" s="71"/>
      <c r="H561" s="192">
        <v>61010</v>
      </c>
      <c r="I561" s="192"/>
      <c r="J561" s="192">
        <v>61010</v>
      </c>
      <c r="K561" s="192"/>
      <c r="L561" s="192">
        <v>0</v>
      </c>
      <c r="M561" s="192"/>
      <c r="N561" s="192">
        <v>61010</v>
      </c>
      <c r="O561" s="192"/>
      <c r="P561" s="192">
        <v>61010</v>
      </c>
      <c r="Q561" s="192"/>
      <c r="R561" s="194">
        <v>0</v>
      </c>
      <c r="S561" s="72">
        <v>100</v>
      </c>
    </row>
    <row r="562" spans="1:19" ht="31.5" x14ac:dyDescent="0.25">
      <c r="A562" s="32"/>
      <c r="B562" s="70" t="s">
        <v>289</v>
      </c>
      <c r="C562" s="71" t="s">
        <v>111</v>
      </c>
      <c r="D562" s="71" t="s">
        <v>185</v>
      </c>
      <c r="E562" s="71" t="s">
        <v>288</v>
      </c>
      <c r="F562" s="71" t="s">
        <v>234</v>
      </c>
      <c r="G562" s="71"/>
      <c r="H562" s="192">
        <v>61010</v>
      </c>
      <c r="I562" s="192"/>
      <c r="J562" s="192">
        <v>61010</v>
      </c>
      <c r="K562" s="192"/>
      <c r="L562" s="192">
        <v>0</v>
      </c>
      <c r="M562" s="192"/>
      <c r="N562" s="192">
        <v>61010</v>
      </c>
      <c r="O562" s="192"/>
      <c r="P562" s="192">
        <v>61010</v>
      </c>
      <c r="Q562" s="192"/>
      <c r="R562" s="194">
        <v>0</v>
      </c>
      <c r="S562" s="72">
        <v>100</v>
      </c>
    </row>
    <row r="563" spans="1:19" ht="78.75" x14ac:dyDescent="0.25">
      <c r="A563" s="32"/>
      <c r="B563" s="70" t="s">
        <v>226</v>
      </c>
      <c r="C563" s="71" t="s">
        <v>111</v>
      </c>
      <c r="D563" s="71" t="s">
        <v>185</v>
      </c>
      <c r="E563" s="71" t="s">
        <v>288</v>
      </c>
      <c r="F563" s="71" t="s">
        <v>234</v>
      </c>
      <c r="G563" s="71" t="s">
        <v>134</v>
      </c>
      <c r="H563" s="192">
        <v>25500</v>
      </c>
      <c r="I563" s="192"/>
      <c r="J563" s="192">
        <v>25500</v>
      </c>
      <c r="K563" s="192"/>
      <c r="L563" s="192">
        <v>0</v>
      </c>
      <c r="M563" s="192"/>
      <c r="N563" s="192">
        <v>25500</v>
      </c>
      <c r="O563" s="192"/>
      <c r="P563" s="192">
        <v>25500</v>
      </c>
      <c r="Q563" s="192"/>
      <c r="R563" s="194">
        <v>0</v>
      </c>
      <c r="S563" s="72">
        <v>100</v>
      </c>
    </row>
    <row r="564" spans="1:19" x14ac:dyDescent="0.25">
      <c r="A564" s="32"/>
      <c r="B564" s="70" t="s">
        <v>419</v>
      </c>
      <c r="C564" s="71" t="s">
        <v>111</v>
      </c>
      <c r="D564" s="71" t="s">
        <v>185</v>
      </c>
      <c r="E564" s="71" t="s">
        <v>288</v>
      </c>
      <c r="F564" s="71" t="s">
        <v>234</v>
      </c>
      <c r="G564" s="71" t="s">
        <v>98</v>
      </c>
      <c r="H564" s="192">
        <v>25500</v>
      </c>
      <c r="I564" s="192"/>
      <c r="J564" s="192">
        <v>25500</v>
      </c>
      <c r="K564" s="192"/>
      <c r="L564" s="192">
        <v>0</v>
      </c>
      <c r="M564" s="192"/>
      <c r="N564" s="192">
        <v>25500</v>
      </c>
      <c r="O564" s="192"/>
      <c r="P564" s="192">
        <v>25500</v>
      </c>
      <c r="Q564" s="192"/>
      <c r="R564" s="194">
        <v>0</v>
      </c>
      <c r="S564" s="72">
        <v>100</v>
      </c>
    </row>
    <row r="565" spans="1:19" ht="31.5" x14ac:dyDescent="0.25">
      <c r="A565" s="32"/>
      <c r="B565" s="70" t="s">
        <v>228</v>
      </c>
      <c r="C565" s="71" t="s">
        <v>111</v>
      </c>
      <c r="D565" s="71" t="s">
        <v>185</v>
      </c>
      <c r="E565" s="71" t="s">
        <v>288</v>
      </c>
      <c r="F565" s="71" t="s">
        <v>234</v>
      </c>
      <c r="G565" s="71" t="s">
        <v>768</v>
      </c>
      <c r="H565" s="192">
        <v>35510</v>
      </c>
      <c r="I565" s="192"/>
      <c r="J565" s="192">
        <v>35510</v>
      </c>
      <c r="K565" s="192"/>
      <c r="L565" s="192">
        <v>0</v>
      </c>
      <c r="M565" s="192"/>
      <c r="N565" s="192">
        <v>35510</v>
      </c>
      <c r="O565" s="192"/>
      <c r="P565" s="192">
        <v>35510</v>
      </c>
      <c r="Q565" s="192"/>
      <c r="R565" s="194">
        <v>0</v>
      </c>
      <c r="S565" s="72">
        <v>100</v>
      </c>
    </row>
    <row r="566" spans="1:19" ht="31.5" x14ac:dyDescent="0.25">
      <c r="A566" s="32"/>
      <c r="B566" s="70" t="s">
        <v>229</v>
      </c>
      <c r="C566" s="71" t="s">
        <v>111</v>
      </c>
      <c r="D566" s="71" t="s">
        <v>185</v>
      </c>
      <c r="E566" s="71" t="s">
        <v>288</v>
      </c>
      <c r="F566" s="71" t="s">
        <v>234</v>
      </c>
      <c r="G566" s="71" t="s">
        <v>230</v>
      </c>
      <c r="H566" s="192">
        <v>35510</v>
      </c>
      <c r="I566" s="192"/>
      <c r="J566" s="192">
        <v>35510</v>
      </c>
      <c r="K566" s="192"/>
      <c r="L566" s="192">
        <v>0</v>
      </c>
      <c r="M566" s="192"/>
      <c r="N566" s="192">
        <v>35510</v>
      </c>
      <c r="O566" s="192"/>
      <c r="P566" s="192">
        <v>35510</v>
      </c>
      <c r="Q566" s="192"/>
      <c r="R566" s="194">
        <v>0</v>
      </c>
      <c r="S566" s="72">
        <v>100</v>
      </c>
    </row>
    <row r="567" spans="1:19" x14ac:dyDescent="0.25">
      <c r="A567" s="32"/>
      <c r="B567" s="70" t="s">
        <v>864</v>
      </c>
      <c r="C567" s="71" t="s">
        <v>111</v>
      </c>
      <c r="D567" s="71" t="s">
        <v>185</v>
      </c>
      <c r="E567" s="71" t="s">
        <v>290</v>
      </c>
      <c r="F567" s="71"/>
      <c r="G567" s="71"/>
      <c r="H567" s="192">
        <v>307103</v>
      </c>
      <c r="I567" s="192"/>
      <c r="J567" s="192">
        <v>307103</v>
      </c>
      <c r="K567" s="192"/>
      <c r="L567" s="192">
        <v>0</v>
      </c>
      <c r="M567" s="192"/>
      <c r="N567" s="192">
        <v>307103</v>
      </c>
      <c r="O567" s="192"/>
      <c r="P567" s="192">
        <v>307103</v>
      </c>
      <c r="Q567" s="192"/>
      <c r="R567" s="194">
        <v>0</v>
      </c>
      <c r="S567" s="72">
        <v>100</v>
      </c>
    </row>
    <row r="568" spans="1:19" ht="31.5" x14ac:dyDescent="0.25">
      <c r="A568" s="32"/>
      <c r="B568" s="70" t="s">
        <v>291</v>
      </c>
      <c r="C568" s="71" t="s">
        <v>111</v>
      </c>
      <c r="D568" s="71" t="s">
        <v>185</v>
      </c>
      <c r="E568" s="71" t="s">
        <v>290</v>
      </c>
      <c r="F568" s="71" t="s">
        <v>234</v>
      </c>
      <c r="G568" s="71"/>
      <c r="H568" s="192">
        <v>307103</v>
      </c>
      <c r="I568" s="192"/>
      <c r="J568" s="192">
        <v>307103</v>
      </c>
      <c r="K568" s="192"/>
      <c r="L568" s="192">
        <v>0</v>
      </c>
      <c r="M568" s="192"/>
      <c r="N568" s="192">
        <v>307103</v>
      </c>
      <c r="O568" s="192"/>
      <c r="P568" s="192">
        <v>307103</v>
      </c>
      <c r="Q568" s="192"/>
      <c r="R568" s="194">
        <v>0</v>
      </c>
      <c r="S568" s="72">
        <v>100</v>
      </c>
    </row>
    <row r="569" spans="1:19" ht="31.5" x14ac:dyDescent="0.25">
      <c r="A569" s="32"/>
      <c r="B569" s="70" t="s">
        <v>228</v>
      </c>
      <c r="C569" s="71" t="s">
        <v>111</v>
      </c>
      <c r="D569" s="71" t="s">
        <v>185</v>
      </c>
      <c r="E569" s="71" t="s">
        <v>290</v>
      </c>
      <c r="F569" s="71" t="s">
        <v>234</v>
      </c>
      <c r="G569" s="71" t="s">
        <v>768</v>
      </c>
      <c r="H569" s="192">
        <v>287103</v>
      </c>
      <c r="I569" s="192"/>
      <c r="J569" s="192">
        <v>287103</v>
      </c>
      <c r="K569" s="192"/>
      <c r="L569" s="192">
        <v>0</v>
      </c>
      <c r="M569" s="192"/>
      <c r="N569" s="192">
        <v>287103</v>
      </c>
      <c r="O569" s="192"/>
      <c r="P569" s="192">
        <v>287103</v>
      </c>
      <c r="Q569" s="192"/>
      <c r="R569" s="194">
        <v>0</v>
      </c>
      <c r="S569" s="72">
        <v>100</v>
      </c>
    </row>
    <row r="570" spans="1:19" ht="31.5" x14ac:dyDescent="0.25">
      <c r="A570" s="32"/>
      <c r="B570" s="70" t="s">
        <v>229</v>
      </c>
      <c r="C570" s="71" t="s">
        <v>111</v>
      </c>
      <c r="D570" s="71" t="s">
        <v>185</v>
      </c>
      <c r="E570" s="71" t="s">
        <v>290</v>
      </c>
      <c r="F570" s="71" t="s">
        <v>234</v>
      </c>
      <c r="G570" s="71" t="s">
        <v>230</v>
      </c>
      <c r="H570" s="192">
        <v>287103</v>
      </c>
      <c r="I570" s="192"/>
      <c r="J570" s="192">
        <v>287103</v>
      </c>
      <c r="K570" s="192"/>
      <c r="L570" s="192">
        <v>0</v>
      </c>
      <c r="M570" s="192"/>
      <c r="N570" s="192">
        <v>287103</v>
      </c>
      <c r="O570" s="192"/>
      <c r="P570" s="192">
        <v>287103</v>
      </c>
      <c r="Q570" s="192"/>
      <c r="R570" s="194">
        <v>0</v>
      </c>
      <c r="S570" s="72">
        <v>100</v>
      </c>
    </row>
    <row r="571" spans="1:19" x14ac:dyDescent="0.25">
      <c r="A571" s="32"/>
      <c r="B571" s="70" t="s">
        <v>263</v>
      </c>
      <c r="C571" s="71" t="s">
        <v>111</v>
      </c>
      <c r="D571" s="71" t="s">
        <v>185</v>
      </c>
      <c r="E571" s="71" t="s">
        <v>290</v>
      </c>
      <c r="F571" s="71" t="s">
        <v>234</v>
      </c>
      <c r="G571" s="71" t="s">
        <v>835</v>
      </c>
      <c r="H571" s="192">
        <v>20000</v>
      </c>
      <c r="I571" s="192"/>
      <c r="J571" s="192">
        <v>20000</v>
      </c>
      <c r="K571" s="192"/>
      <c r="L571" s="192">
        <v>0</v>
      </c>
      <c r="M571" s="192"/>
      <c r="N571" s="192">
        <v>20000</v>
      </c>
      <c r="O571" s="192"/>
      <c r="P571" s="192">
        <v>20000</v>
      </c>
      <c r="Q571" s="192"/>
      <c r="R571" s="194">
        <v>0</v>
      </c>
      <c r="S571" s="72">
        <v>100</v>
      </c>
    </row>
    <row r="572" spans="1:19" x14ac:dyDescent="0.25">
      <c r="A572" s="32"/>
      <c r="B572" s="70" t="s">
        <v>292</v>
      </c>
      <c r="C572" s="71" t="s">
        <v>111</v>
      </c>
      <c r="D572" s="71" t="s">
        <v>185</v>
      </c>
      <c r="E572" s="71" t="s">
        <v>290</v>
      </c>
      <c r="F572" s="71" t="s">
        <v>234</v>
      </c>
      <c r="G572" s="71" t="s">
        <v>293</v>
      </c>
      <c r="H572" s="192">
        <v>20000</v>
      </c>
      <c r="I572" s="192"/>
      <c r="J572" s="192">
        <v>20000</v>
      </c>
      <c r="K572" s="192"/>
      <c r="L572" s="192">
        <v>0</v>
      </c>
      <c r="M572" s="192"/>
      <c r="N572" s="192">
        <v>20000</v>
      </c>
      <c r="O572" s="192"/>
      <c r="P572" s="192">
        <v>20000</v>
      </c>
      <c r="Q572" s="192"/>
      <c r="R572" s="194">
        <v>0</v>
      </c>
      <c r="S572" s="72">
        <v>100</v>
      </c>
    </row>
    <row r="573" spans="1:19" ht="31.5" x14ac:dyDescent="0.25">
      <c r="A573" s="32"/>
      <c r="B573" s="70" t="s">
        <v>1086</v>
      </c>
      <c r="C573" s="71" t="s">
        <v>111</v>
      </c>
      <c r="D573" s="71" t="s">
        <v>185</v>
      </c>
      <c r="E573" s="71" t="s">
        <v>1087</v>
      </c>
      <c r="F573" s="71"/>
      <c r="G573" s="71"/>
      <c r="H573" s="192">
        <v>24970.78</v>
      </c>
      <c r="I573" s="192"/>
      <c r="J573" s="192">
        <v>24970.78</v>
      </c>
      <c r="K573" s="192"/>
      <c r="L573" s="192">
        <v>0</v>
      </c>
      <c r="M573" s="192"/>
      <c r="N573" s="192">
        <v>24970.78</v>
      </c>
      <c r="O573" s="192"/>
      <c r="P573" s="192">
        <v>24970.78</v>
      </c>
      <c r="Q573" s="192"/>
      <c r="R573" s="194">
        <v>0</v>
      </c>
      <c r="S573" s="72">
        <v>100</v>
      </c>
    </row>
    <row r="574" spans="1:19" ht="47.25" x14ac:dyDescent="0.25">
      <c r="A574" s="32"/>
      <c r="B574" s="70" t="s">
        <v>1088</v>
      </c>
      <c r="C574" s="71" t="s">
        <v>111</v>
      </c>
      <c r="D574" s="71" t="s">
        <v>185</v>
      </c>
      <c r="E574" s="71" t="s">
        <v>1087</v>
      </c>
      <c r="F574" s="71" t="s">
        <v>234</v>
      </c>
      <c r="G574" s="71"/>
      <c r="H574" s="192">
        <v>24970.78</v>
      </c>
      <c r="I574" s="192"/>
      <c r="J574" s="192">
        <v>24970.78</v>
      </c>
      <c r="K574" s="192"/>
      <c r="L574" s="192">
        <v>0</v>
      </c>
      <c r="M574" s="192"/>
      <c r="N574" s="192">
        <v>24970.78</v>
      </c>
      <c r="O574" s="192"/>
      <c r="P574" s="192">
        <v>24970.78</v>
      </c>
      <c r="Q574" s="192"/>
      <c r="R574" s="194">
        <v>0</v>
      </c>
      <c r="S574" s="72">
        <v>100</v>
      </c>
    </row>
    <row r="575" spans="1:19" ht="31.5" x14ac:dyDescent="0.25">
      <c r="A575" s="32"/>
      <c r="B575" s="70" t="s">
        <v>228</v>
      </c>
      <c r="C575" s="71" t="s">
        <v>111</v>
      </c>
      <c r="D575" s="71" t="s">
        <v>185</v>
      </c>
      <c r="E575" s="71" t="s">
        <v>1087</v>
      </c>
      <c r="F575" s="71" t="s">
        <v>234</v>
      </c>
      <c r="G575" s="71" t="s">
        <v>768</v>
      </c>
      <c r="H575" s="192">
        <v>24970.78</v>
      </c>
      <c r="I575" s="192"/>
      <c r="J575" s="192">
        <v>24970.78</v>
      </c>
      <c r="K575" s="192"/>
      <c r="L575" s="192">
        <v>0</v>
      </c>
      <c r="M575" s="192"/>
      <c r="N575" s="192">
        <v>24970.78</v>
      </c>
      <c r="O575" s="192"/>
      <c r="P575" s="192">
        <v>24970.78</v>
      </c>
      <c r="Q575" s="192"/>
      <c r="R575" s="194">
        <v>0</v>
      </c>
      <c r="S575" s="72">
        <v>100</v>
      </c>
    </row>
    <row r="576" spans="1:19" ht="31.5" x14ac:dyDescent="0.25">
      <c r="A576" s="32"/>
      <c r="B576" s="70" t="s">
        <v>229</v>
      </c>
      <c r="C576" s="71" t="s">
        <v>111</v>
      </c>
      <c r="D576" s="71" t="s">
        <v>185</v>
      </c>
      <c r="E576" s="71" t="s">
        <v>1087</v>
      </c>
      <c r="F576" s="71" t="s">
        <v>234</v>
      </c>
      <c r="G576" s="71" t="s">
        <v>230</v>
      </c>
      <c r="H576" s="192">
        <v>24970.78</v>
      </c>
      <c r="I576" s="192"/>
      <c r="J576" s="192">
        <v>24970.78</v>
      </c>
      <c r="K576" s="192"/>
      <c r="L576" s="192">
        <v>0</v>
      </c>
      <c r="M576" s="192"/>
      <c r="N576" s="192">
        <v>24970.78</v>
      </c>
      <c r="O576" s="192"/>
      <c r="P576" s="192">
        <v>24970.78</v>
      </c>
      <c r="Q576" s="192"/>
      <c r="R576" s="194">
        <v>0</v>
      </c>
      <c r="S576" s="72">
        <v>100</v>
      </c>
    </row>
    <row r="577" spans="1:19" ht="31.5" x14ac:dyDescent="0.25">
      <c r="A577" s="32"/>
      <c r="B577" s="70" t="s">
        <v>846</v>
      </c>
      <c r="C577" s="71" t="s">
        <v>111</v>
      </c>
      <c r="D577" s="71" t="s">
        <v>185</v>
      </c>
      <c r="E577" s="71" t="s">
        <v>296</v>
      </c>
      <c r="F577" s="71"/>
      <c r="G577" s="71"/>
      <c r="H577" s="192">
        <v>107500</v>
      </c>
      <c r="I577" s="192"/>
      <c r="J577" s="192">
        <v>107500</v>
      </c>
      <c r="K577" s="192"/>
      <c r="L577" s="192">
        <v>0</v>
      </c>
      <c r="M577" s="192"/>
      <c r="N577" s="192">
        <v>107500</v>
      </c>
      <c r="O577" s="192"/>
      <c r="P577" s="192">
        <v>107500</v>
      </c>
      <c r="Q577" s="192"/>
      <c r="R577" s="194">
        <v>0</v>
      </c>
      <c r="S577" s="72">
        <v>100</v>
      </c>
    </row>
    <row r="578" spans="1:19" ht="94.5" x14ac:dyDescent="0.25">
      <c r="A578" s="32"/>
      <c r="B578" s="70" t="s">
        <v>847</v>
      </c>
      <c r="C578" s="71" t="s">
        <v>111</v>
      </c>
      <c r="D578" s="71" t="s">
        <v>185</v>
      </c>
      <c r="E578" s="71" t="s">
        <v>296</v>
      </c>
      <c r="F578" s="71" t="s">
        <v>601</v>
      </c>
      <c r="G578" s="71"/>
      <c r="H578" s="192">
        <v>17500</v>
      </c>
      <c r="I578" s="192"/>
      <c r="J578" s="192">
        <v>17500</v>
      </c>
      <c r="K578" s="192"/>
      <c r="L578" s="192">
        <v>0</v>
      </c>
      <c r="M578" s="192"/>
      <c r="N578" s="192">
        <v>17500</v>
      </c>
      <c r="O578" s="192"/>
      <c r="P578" s="192">
        <v>17500</v>
      </c>
      <c r="Q578" s="192"/>
      <c r="R578" s="194">
        <v>0</v>
      </c>
      <c r="S578" s="72">
        <v>100</v>
      </c>
    </row>
    <row r="579" spans="1:19" x14ac:dyDescent="0.25">
      <c r="A579" s="32"/>
      <c r="B579" s="70" t="s">
        <v>263</v>
      </c>
      <c r="C579" s="71" t="s">
        <v>111</v>
      </c>
      <c r="D579" s="71" t="s">
        <v>185</v>
      </c>
      <c r="E579" s="71" t="s">
        <v>296</v>
      </c>
      <c r="F579" s="71" t="s">
        <v>601</v>
      </c>
      <c r="G579" s="71" t="s">
        <v>835</v>
      </c>
      <c r="H579" s="192">
        <v>17500</v>
      </c>
      <c r="I579" s="192"/>
      <c r="J579" s="192">
        <v>17500</v>
      </c>
      <c r="K579" s="192"/>
      <c r="L579" s="192">
        <v>0</v>
      </c>
      <c r="M579" s="192"/>
      <c r="N579" s="192">
        <v>17500</v>
      </c>
      <c r="O579" s="192"/>
      <c r="P579" s="192">
        <v>17500</v>
      </c>
      <c r="Q579" s="192"/>
      <c r="R579" s="194">
        <v>0</v>
      </c>
      <c r="S579" s="72">
        <v>100</v>
      </c>
    </row>
    <row r="580" spans="1:19" x14ac:dyDescent="0.25">
      <c r="A580" s="32"/>
      <c r="B580" s="70" t="s">
        <v>593</v>
      </c>
      <c r="C580" s="71" t="s">
        <v>111</v>
      </c>
      <c r="D580" s="71" t="s">
        <v>185</v>
      </c>
      <c r="E580" s="71" t="s">
        <v>296</v>
      </c>
      <c r="F580" s="71" t="s">
        <v>601</v>
      </c>
      <c r="G580" s="71" t="s">
        <v>594</v>
      </c>
      <c r="H580" s="192">
        <v>17500</v>
      </c>
      <c r="I580" s="192"/>
      <c r="J580" s="192">
        <v>17500</v>
      </c>
      <c r="K580" s="192"/>
      <c r="L580" s="192">
        <v>0</v>
      </c>
      <c r="M580" s="192"/>
      <c r="N580" s="192">
        <v>17500</v>
      </c>
      <c r="O580" s="192"/>
      <c r="P580" s="192">
        <v>17500</v>
      </c>
      <c r="Q580" s="192"/>
      <c r="R580" s="194">
        <v>0</v>
      </c>
      <c r="S580" s="72">
        <v>100</v>
      </c>
    </row>
    <row r="581" spans="1:19" ht="47.25" x14ac:dyDescent="0.25">
      <c r="A581" s="32"/>
      <c r="B581" s="70" t="s">
        <v>297</v>
      </c>
      <c r="C581" s="71" t="s">
        <v>111</v>
      </c>
      <c r="D581" s="71" t="s">
        <v>185</v>
      </c>
      <c r="E581" s="71" t="s">
        <v>296</v>
      </c>
      <c r="F581" s="71" t="s">
        <v>234</v>
      </c>
      <c r="G581" s="71"/>
      <c r="H581" s="192">
        <v>90000</v>
      </c>
      <c r="I581" s="192"/>
      <c r="J581" s="192">
        <v>90000</v>
      </c>
      <c r="K581" s="192"/>
      <c r="L581" s="192">
        <v>0</v>
      </c>
      <c r="M581" s="192"/>
      <c r="N581" s="192">
        <v>90000</v>
      </c>
      <c r="O581" s="192"/>
      <c r="P581" s="192">
        <v>90000</v>
      </c>
      <c r="Q581" s="192"/>
      <c r="R581" s="194">
        <v>0</v>
      </c>
      <c r="S581" s="72">
        <v>100</v>
      </c>
    </row>
    <row r="582" spans="1:19" x14ac:dyDescent="0.25">
      <c r="A582" s="32"/>
      <c r="B582" s="70" t="s">
        <v>263</v>
      </c>
      <c r="C582" s="71" t="s">
        <v>111</v>
      </c>
      <c r="D582" s="71" t="s">
        <v>185</v>
      </c>
      <c r="E582" s="71" t="s">
        <v>296</v>
      </c>
      <c r="F582" s="71" t="s">
        <v>234</v>
      </c>
      <c r="G582" s="71" t="s">
        <v>835</v>
      </c>
      <c r="H582" s="192">
        <v>90000</v>
      </c>
      <c r="I582" s="192"/>
      <c r="J582" s="192">
        <v>90000</v>
      </c>
      <c r="K582" s="192"/>
      <c r="L582" s="192">
        <v>0</v>
      </c>
      <c r="M582" s="192"/>
      <c r="N582" s="192">
        <v>90000</v>
      </c>
      <c r="O582" s="192"/>
      <c r="P582" s="192">
        <v>90000</v>
      </c>
      <c r="Q582" s="192"/>
      <c r="R582" s="194">
        <v>0</v>
      </c>
      <c r="S582" s="72">
        <v>100</v>
      </c>
    </row>
    <row r="583" spans="1:19" ht="31.5" x14ac:dyDescent="0.25">
      <c r="A583" s="32"/>
      <c r="B583" s="70" t="s">
        <v>264</v>
      </c>
      <c r="C583" s="71" t="s">
        <v>111</v>
      </c>
      <c r="D583" s="71" t="s">
        <v>185</v>
      </c>
      <c r="E583" s="71" t="s">
        <v>296</v>
      </c>
      <c r="F583" s="71" t="s">
        <v>234</v>
      </c>
      <c r="G583" s="71" t="s">
        <v>265</v>
      </c>
      <c r="H583" s="192">
        <v>90000</v>
      </c>
      <c r="I583" s="192"/>
      <c r="J583" s="192">
        <v>90000</v>
      </c>
      <c r="K583" s="192"/>
      <c r="L583" s="192">
        <v>0</v>
      </c>
      <c r="M583" s="192"/>
      <c r="N583" s="192">
        <v>90000</v>
      </c>
      <c r="O583" s="192"/>
      <c r="P583" s="192">
        <v>90000</v>
      </c>
      <c r="Q583" s="192"/>
      <c r="R583" s="194">
        <v>0</v>
      </c>
      <c r="S583" s="72">
        <v>100</v>
      </c>
    </row>
    <row r="584" spans="1:19" ht="78.75" x14ac:dyDescent="0.25">
      <c r="A584" s="32"/>
      <c r="B584" s="70" t="s">
        <v>937</v>
      </c>
      <c r="C584" s="71" t="s">
        <v>111</v>
      </c>
      <c r="D584" s="71" t="s">
        <v>185</v>
      </c>
      <c r="E584" s="71" t="s">
        <v>298</v>
      </c>
      <c r="F584" s="71"/>
      <c r="G584" s="71"/>
      <c r="H584" s="192">
        <v>7228507.9299999997</v>
      </c>
      <c r="I584" s="192"/>
      <c r="J584" s="192">
        <v>7228507.9299999997</v>
      </c>
      <c r="K584" s="192"/>
      <c r="L584" s="192">
        <v>0</v>
      </c>
      <c r="M584" s="192"/>
      <c r="N584" s="192">
        <v>7228507.9299999997</v>
      </c>
      <c r="O584" s="192"/>
      <c r="P584" s="192">
        <v>7228507.9299999997</v>
      </c>
      <c r="Q584" s="192"/>
      <c r="R584" s="194">
        <v>0</v>
      </c>
      <c r="S584" s="72">
        <v>100</v>
      </c>
    </row>
    <row r="585" spans="1:19" ht="31.5" x14ac:dyDescent="0.25">
      <c r="A585" s="32"/>
      <c r="B585" s="70" t="s">
        <v>865</v>
      </c>
      <c r="C585" s="71" t="s">
        <v>111</v>
      </c>
      <c r="D585" s="71" t="s">
        <v>185</v>
      </c>
      <c r="E585" s="71" t="s">
        <v>298</v>
      </c>
      <c r="F585" s="71" t="s">
        <v>236</v>
      </c>
      <c r="G585" s="71"/>
      <c r="H585" s="192">
        <v>7228507.9299999997</v>
      </c>
      <c r="I585" s="192"/>
      <c r="J585" s="192">
        <v>7228507.9299999997</v>
      </c>
      <c r="K585" s="192"/>
      <c r="L585" s="192">
        <v>0</v>
      </c>
      <c r="M585" s="192"/>
      <c r="N585" s="192">
        <v>7228507.9299999997</v>
      </c>
      <c r="O585" s="192"/>
      <c r="P585" s="192">
        <v>7228507.9299999997</v>
      </c>
      <c r="Q585" s="192"/>
      <c r="R585" s="194">
        <v>0</v>
      </c>
      <c r="S585" s="72">
        <v>100</v>
      </c>
    </row>
    <row r="586" spans="1:19" ht="78.75" x14ac:dyDescent="0.25">
      <c r="A586" s="32"/>
      <c r="B586" s="70" t="s">
        <v>226</v>
      </c>
      <c r="C586" s="71" t="s">
        <v>111</v>
      </c>
      <c r="D586" s="71" t="s">
        <v>185</v>
      </c>
      <c r="E586" s="71" t="s">
        <v>298</v>
      </c>
      <c r="F586" s="71" t="s">
        <v>236</v>
      </c>
      <c r="G586" s="71" t="s">
        <v>134</v>
      </c>
      <c r="H586" s="192">
        <v>6515542.8399999999</v>
      </c>
      <c r="I586" s="192"/>
      <c r="J586" s="192">
        <v>6515542.8399999999</v>
      </c>
      <c r="K586" s="192"/>
      <c r="L586" s="192">
        <v>0</v>
      </c>
      <c r="M586" s="192"/>
      <c r="N586" s="192">
        <v>6515542.8399999999</v>
      </c>
      <c r="O586" s="192"/>
      <c r="P586" s="192">
        <v>6515542.8399999999</v>
      </c>
      <c r="Q586" s="192"/>
      <c r="R586" s="194">
        <v>0</v>
      </c>
      <c r="S586" s="72">
        <v>100</v>
      </c>
    </row>
    <row r="587" spans="1:19" x14ac:dyDescent="0.25">
      <c r="A587" s="32"/>
      <c r="B587" s="70" t="s">
        <v>419</v>
      </c>
      <c r="C587" s="71" t="s">
        <v>111</v>
      </c>
      <c r="D587" s="71" t="s">
        <v>185</v>
      </c>
      <c r="E587" s="71" t="s">
        <v>298</v>
      </c>
      <c r="F587" s="71" t="s">
        <v>236</v>
      </c>
      <c r="G587" s="71" t="s">
        <v>98</v>
      </c>
      <c r="H587" s="192">
        <v>6515542.8399999999</v>
      </c>
      <c r="I587" s="192"/>
      <c r="J587" s="192">
        <v>6515542.8399999999</v>
      </c>
      <c r="K587" s="192"/>
      <c r="L587" s="192">
        <v>0</v>
      </c>
      <c r="M587" s="192"/>
      <c r="N587" s="192">
        <v>6515542.8399999999</v>
      </c>
      <c r="O587" s="192"/>
      <c r="P587" s="192">
        <v>6515542.8399999999</v>
      </c>
      <c r="Q587" s="192"/>
      <c r="R587" s="194">
        <v>0</v>
      </c>
      <c r="S587" s="72">
        <v>100</v>
      </c>
    </row>
    <row r="588" spans="1:19" ht="31.5" x14ac:dyDescent="0.25">
      <c r="A588" s="32"/>
      <c r="B588" s="70" t="s">
        <v>228</v>
      </c>
      <c r="C588" s="71" t="s">
        <v>111</v>
      </c>
      <c r="D588" s="71" t="s">
        <v>185</v>
      </c>
      <c r="E588" s="71" t="s">
        <v>298</v>
      </c>
      <c r="F588" s="71" t="s">
        <v>236</v>
      </c>
      <c r="G588" s="71" t="s">
        <v>768</v>
      </c>
      <c r="H588" s="192">
        <v>712790.09</v>
      </c>
      <c r="I588" s="192"/>
      <c r="J588" s="192">
        <v>712790.09</v>
      </c>
      <c r="K588" s="192"/>
      <c r="L588" s="192">
        <v>0</v>
      </c>
      <c r="M588" s="192"/>
      <c r="N588" s="192">
        <v>712790.09</v>
      </c>
      <c r="O588" s="192"/>
      <c r="P588" s="192">
        <v>712790.09</v>
      </c>
      <c r="Q588" s="192"/>
      <c r="R588" s="194">
        <v>0</v>
      </c>
      <c r="S588" s="72">
        <v>100</v>
      </c>
    </row>
    <row r="589" spans="1:19" ht="31.5" x14ac:dyDescent="0.25">
      <c r="A589" s="32"/>
      <c r="B589" s="70" t="s">
        <v>229</v>
      </c>
      <c r="C589" s="71" t="s">
        <v>111</v>
      </c>
      <c r="D589" s="71" t="s">
        <v>185</v>
      </c>
      <c r="E589" s="71" t="s">
        <v>298</v>
      </c>
      <c r="F589" s="71" t="s">
        <v>236</v>
      </c>
      <c r="G589" s="71" t="s">
        <v>230</v>
      </c>
      <c r="H589" s="192">
        <v>712790.09</v>
      </c>
      <c r="I589" s="192"/>
      <c r="J589" s="192">
        <v>712790.09</v>
      </c>
      <c r="K589" s="192"/>
      <c r="L589" s="192">
        <v>0</v>
      </c>
      <c r="M589" s="192"/>
      <c r="N589" s="192">
        <v>712790.09</v>
      </c>
      <c r="O589" s="192"/>
      <c r="P589" s="192">
        <v>712790.09</v>
      </c>
      <c r="Q589" s="192"/>
      <c r="R589" s="194">
        <v>0</v>
      </c>
      <c r="S589" s="72">
        <v>100</v>
      </c>
    </row>
    <row r="590" spans="1:19" x14ac:dyDescent="0.25">
      <c r="A590" s="32"/>
      <c r="B590" s="70" t="s">
        <v>231</v>
      </c>
      <c r="C590" s="71" t="s">
        <v>111</v>
      </c>
      <c r="D590" s="71" t="s">
        <v>185</v>
      </c>
      <c r="E590" s="71" t="s">
        <v>298</v>
      </c>
      <c r="F590" s="71" t="s">
        <v>236</v>
      </c>
      <c r="G590" s="71" t="s">
        <v>828</v>
      </c>
      <c r="H590" s="192">
        <v>175</v>
      </c>
      <c r="I590" s="192"/>
      <c r="J590" s="192">
        <v>175</v>
      </c>
      <c r="K590" s="192"/>
      <c r="L590" s="192">
        <v>0</v>
      </c>
      <c r="M590" s="192"/>
      <c r="N590" s="192">
        <v>175</v>
      </c>
      <c r="O590" s="192"/>
      <c r="P590" s="192">
        <v>175</v>
      </c>
      <c r="Q590" s="192"/>
      <c r="R590" s="194">
        <v>0</v>
      </c>
      <c r="S590" s="72">
        <v>100</v>
      </c>
    </row>
    <row r="591" spans="1:19" x14ac:dyDescent="0.25">
      <c r="A591" s="32"/>
      <c r="B591" s="70" t="s">
        <v>232</v>
      </c>
      <c r="C591" s="71" t="s">
        <v>111</v>
      </c>
      <c r="D591" s="71" t="s">
        <v>185</v>
      </c>
      <c r="E591" s="71" t="s">
        <v>298</v>
      </c>
      <c r="F591" s="71" t="s">
        <v>236</v>
      </c>
      <c r="G591" s="71" t="s">
        <v>233</v>
      </c>
      <c r="H591" s="192">
        <v>175</v>
      </c>
      <c r="I591" s="192"/>
      <c r="J591" s="192">
        <v>175</v>
      </c>
      <c r="K591" s="192"/>
      <c r="L591" s="192">
        <v>0</v>
      </c>
      <c r="M591" s="192"/>
      <c r="N591" s="192">
        <v>175</v>
      </c>
      <c r="O591" s="192"/>
      <c r="P591" s="192">
        <v>175</v>
      </c>
      <c r="Q591" s="192"/>
      <c r="R591" s="194">
        <v>0</v>
      </c>
      <c r="S591" s="72">
        <v>100</v>
      </c>
    </row>
    <row r="592" spans="1:19" ht="31.5" x14ac:dyDescent="0.25">
      <c r="A592" s="32"/>
      <c r="B592" s="70" t="s">
        <v>299</v>
      </c>
      <c r="C592" s="71" t="s">
        <v>111</v>
      </c>
      <c r="D592" s="71" t="s">
        <v>186</v>
      </c>
      <c r="E592" s="71"/>
      <c r="F592" s="71"/>
      <c r="G592" s="71"/>
      <c r="H592" s="192">
        <v>17044330.129999999</v>
      </c>
      <c r="I592" s="192"/>
      <c r="J592" s="192">
        <v>4952181.13</v>
      </c>
      <c r="K592" s="192"/>
      <c r="L592" s="192">
        <v>12052000</v>
      </c>
      <c r="M592" s="192"/>
      <c r="N592" s="192">
        <v>17044237.710000001</v>
      </c>
      <c r="O592" s="192"/>
      <c r="P592" s="192">
        <v>4952088.71</v>
      </c>
      <c r="Q592" s="192"/>
      <c r="R592" s="194">
        <v>12052000</v>
      </c>
      <c r="S592" s="72">
        <v>99.999457766897891</v>
      </c>
    </row>
    <row r="593" spans="1:19" x14ac:dyDescent="0.25">
      <c r="A593" s="32"/>
      <c r="B593" s="70" t="s">
        <v>300</v>
      </c>
      <c r="C593" s="71" t="s">
        <v>111</v>
      </c>
      <c r="D593" s="71" t="s">
        <v>186</v>
      </c>
      <c r="E593" s="71" t="s">
        <v>301</v>
      </c>
      <c r="F593" s="71"/>
      <c r="G593" s="71"/>
      <c r="H593" s="192">
        <v>16452958.01</v>
      </c>
      <c r="I593" s="192"/>
      <c r="J593" s="192">
        <v>4400958.01</v>
      </c>
      <c r="K593" s="192"/>
      <c r="L593" s="192">
        <v>12052000</v>
      </c>
      <c r="M593" s="192"/>
      <c r="N593" s="192">
        <v>16452865.59</v>
      </c>
      <c r="O593" s="192"/>
      <c r="P593" s="192">
        <v>4400865.59</v>
      </c>
      <c r="Q593" s="192"/>
      <c r="R593" s="194">
        <v>12052000</v>
      </c>
      <c r="S593" s="72">
        <v>99.999438277299774</v>
      </c>
    </row>
    <row r="594" spans="1:19" ht="31.5" x14ac:dyDescent="0.25">
      <c r="A594" s="32"/>
      <c r="B594" s="70" t="s">
        <v>350</v>
      </c>
      <c r="C594" s="71" t="s">
        <v>111</v>
      </c>
      <c r="D594" s="71" t="s">
        <v>186</v>
      </c>
      <c r="E594" s="71" t="s">
        <v>301</v>
      </c>
      <c r="F594" s="71" t="s">
        <v>236</v>
      </c>
      <c r="G594" s="71"/>
      <c r="H594" s="192">
        <v>3495371.3</v>
      </c>
      <c r="I594" s="192"/>
      <c r="J594" s="192">
        <v>3495371.3</v>
      </c>
      <c r="K594" s="192"/>
      <c r="L594" s="192">
        <v>0</v>
      </c>
      <c r="M594" s="192"/>
      <c r="N594" s="192">
        <v>3495278.88</v>
      </c>
      <c r="O594" s="192"/>
      <c r="P594" s="192">
        <v>3495278.88</v>
      </c>
      <c r="Q594" s="192"/>
      <c r="R594" s="194">
        <v>0</v>
      </c>
      <c r="S594" s="72">
        <v>99.997355931829048</v>
      </c>
    </row>
    <row r="595" spans="1:19" ht="31.5" x14ac:dyDescent="0.25">
      <c r="A595" s="32"/>
      <c r="B595" s="70" t="s">
        <v>279</v>
      </c>
      <c r="C595" s="71" t="s">
        <v>111</v>
      </c>
      <c r="D595" s="71" t="s">
        <v>186</v>
      </c>
      <c r="E595" s="71" t="s">
        <v>301</v>
      </c>
      <c r="F595" s="71" t="s">
        <v>236</v>
      </c>
      <c r="G595" s="71" t="s">
        <v>829</v>
      </c>
      <c r="H595" s="192">
        <v>3495371.3</v>
      </c>
      <c r="I595" s="192"/>
      <c r="J595" s="192">
        <v>3495371.3</v>
      </c>
      <c r="K595" s="192"/>
      <c r="L595" s="192">
        <v>0</v>
      </c>
      <c r="M595" s="192"/>
      <c r="N595" s="192">
        <v>3495278.88</v>
      </c>
      <c r="O595" s="192"/>
      <c r="P595" s="192">
        <v>3495278.88</v>
      </c>
      <c r="Q595" s="192"/>
      <c r="R595" s="194">
        <v>0</v>
      </c>
      <c r="S595" s="72">
        <v>99.997355931829048</v>
      </c>
    </row>
    <row r="596" spans="1:19" x14ac:dyDescent="0.25">
      <c r="A596" s="32"/>
      <c r="B596" s="70" t="s">
        <v>282</v>
      </c>
      <c r="C596" s="71" t="s">
        <v>111</v>
      </c>
      <c r="D596" s="71" t="s">
        <v>186</v>
      </c>
      <c r="E596" s="71" t="s">
        <v>301</v>
      </c>
      <c r="F596" s="71" t="s">
        <v>236</v>
      </c>
      <c r="G596" s="71" t="s">
        <v>283</v>
      </c>
      <c r="H596" s="192">
        <v>3495371.3</v>
      </c>
      <c r="I596" s="192"/>
      <c r="J596" s="192">
        <v>3495371.3</v>
      </c>
      <c r="K596" s="192"/>
      <c r="L596" s="192">
        <v>0</v>
      </c>
      <c r="M596" s="192"/>
      <c r="N596" s="192">
        <v>3495278.88</v>
      </c>
      <c r="O596" s="192"/>
      <c r="P596" s="192">
        <v>3495278.88</v>
      </c>
      <c r="Q596" s="192"/>
      <c r="R596" s="194">
        <v>0</v>
      </c>
      <c r="S596" s="72">
        <v>99.997355931829048</v>
      </c>
    </row>
    <row r="597" spans="1:19" ht="31.5" x14ac:dyDescent="0.25">
      <c r="A597" s="32"/>
      <c r="B597" s="70" t="s">
        <v>866</v>
      </c>
      <c r="C597" s="71" t="s">
        <v>111</v>
      </c>
      <c r="D597" s="71" t="s">
        <v>186</v>
      </c>
      <c r="E597" s="71" t="s">
        <v>301</v>
      </c>
      <c r="F597" s="71" t="s">
        <v>234</v>
      </c>
      <c r="G597" s="71"/>
      <c r="H597" s="192">
        <v>783849.34</v>
      </c>
      <c r="I597" s="192"/>
      <c r="J597" s="192">
        <v>783849.34</v>
      </c>
      <c r="K597" s="192"/>
      <c r="L597" s="192">
        <v>0</v>
      </c>
      <c r="M597" s="192"/>
      <c r="N597" s="192">
        <v>783849.34</v>
      </c>
      <c r="O597" s="192"/>
      <c r="P597" s="192">
        <v>783849.34</v>
      </c>
      <c r="Q597" s="192"/>
      <c r="R597" s="194">
        <v>0</v>
      </c>
      <c r="S597" s="72">
        <v>100</v>
      </c>
    </row>
    <row r="598" spans="1:19" ht="31.5" x14ac:dyDescent="0.25">
      <c r="A598" s="32"/>
      <c r="B598" s="70" t="s">
        <v>228</v>
      </c>
      <c r="C598" s="71" t="s">
        <v>111</v>
      </c>
      <c r="D598" s="71" t="s">
        <v>186</v>
      </c>
      <c r="E598" s="71" t="s">
        <v>301</v>
      </c>
      <c r="F598" s="71" t="s">
        <v>234</v>
      </c>
      <c r="G598" s="71" t="s">
        <v>768</v>
      </c>
      <c r="H598" s="192">
        <v>323311.58</v>
      </c>
      <c r="I598" s="192"/>
      <c r="J598" s="192">
        <v>323311.58</v>
      </c>
      <c r="K598" s="192"/>
      <c r="L598" s="192">
        <v>0</v>
      </c>
      <c r="M598" s="192"/>
      <c r="N598" s="192">
        <v>323311.58</v>
      </c>
      <c r="O598" s="192"/>
      <c r="P598" s="192">
        <v>323311.58</v>
      </c>
      <c r="Q598" s="192"/>
      <c r="R598" s="194">
        <v>0</v>
      </c>
      <c r="S598" s="72">
        <v>100</v>
      </c>
    </row>
    <row r="599" spans="1:19" ht="31.5" x14ac:dyDescent="0.25">
      <c r="A599" s="32"/>
      <c r="B599" s="70" t="s">
        <v>229</v>
      </c>
      <c r="C599" s="71" t="s">
        <v>111</v>
      </c>
      <c r="D599" s="71" t="s">
        <v>186</v>
      </c>
      <c r="E599" s="71" t="s">
        <v>301</v>
      </c>
      <c r="F599" s="71" t="s">
        <v>234</v>
      </c>
      <c r="G599" s="71" t="s">
        <v>230</v>
      </c>
      <c r="H599" s="192">
        <v>323311.58</v>
      </c>
      <c r="I599" s="192"/>
      <c r="J599" s="192">
        <v>323311.58</v>
      </c>
      <c r="K599" s="192"/>
      <c r="L599" s="192">
        <v>0</v>
      </c>
      <c r="M599" s="192"/>
      <c r="N599" s="192">
        <v>323311.58</v>
      </c>
      <c r="O599" s="192"/>
      <c r="P599" s="192">
        <v>323311.58</v>
      </c>
      <c r="Q599" s="192"/>
      <c r="R599" s="194">
        <v>0</v>
      </c>
      <c r="S599" s="72">
        <v>100</v>
      </c>
    </row>
    <row r="600" spans="1:19" ht="31.5" x14ac:dyDescent="0.25">
      <c r="A600" s="32"/>
      <c r="B600" s="70" t="s">
        <v>279</v>
      </c>
      <c r="C600" s="71" t="s">
        <v>111</v>
      </c>
      <c r="D600" s="71" t="s">
        <v>186</v>
      </c>
      <c r="E600" s="71" t="s">
        <v>301</v>
      </c>
      <c r="F600" s="71" t="s">
        <v>234</v>
      </c>
      <c r="G600" s="71" t="s">
        <v>829</v>
      </c>
      <c r="H600" s="192">
        <v>460537.76</v>
      </c>
      <c r="I600" s="192"/>
      <c r="J600" s="192">
        <v>460537.76</v>
      </c>
      <c r="K600" s="192"/>
      <c r="L600" s="192">
        <v>0</v>
      </c>
      <c r="M600" s="192"/>
      <c r="N600" s="192">
        <v>460537.76</v>
      </c>
      <c r="O600" s="192"/>
      <c r="P600" s="192">
        <v>460537.76</v>
      </c>
      <c r="Q600" s="192"/>
      <c r="R600" s="194">
        <v>0</v>
      </c>
      <c r="S600" s="72">
        <v>100</v>
      </c>
    </row>
    <row r="601" spans="1:19" x14ac:dyDescent="0.25">
      <c r="A601" s="32"/>
      <c r="B601" s="70" t="s">
        <v>282</v>
      </c>
      <c r="C601" s="71" t="s">
        <v>111</v>
      </c>
      <c r="D601" s="71" t="s">
        <v>186</v>
      </c>
      <c r="E601" s="71" t="s">
        <v>301</v>
      </c>
      <c r="F601" s="71" t="s">
        <v>234</v>
      </c>
      <c r="G601" s="71" t="s">
        <v>283</v>
      </c>
      <c r="H601" s="192">
        <v>460537.76</v>
      </c>
      <c r="I601" s="192"/>
      <c r="J601" s="192">
        <v>460537.76</v>
      </c>
      <c r="K601" s="192"/>
      <c r="L601" s="192">
        <v>0</v>
      </c>
      <c r="M601" s="192"/>
      <c r="N601" s="192">
        <v>460537.76</v>
      </c>
      <c r="O601" s="192"/>
      <c r="P601" s="192">
        <v>460537.76</v>
      </c>
      <c r="Q601" s="192"/>
      <c r="R601" s="194">
        <v>0</v>
      </c>
      <c r="S601" s="72">
        <v>100</v>
      </c>
    </row>
    <row r="602" spans="1:19" ht="31.5" x14ac:dyDescent="0.25">
      <c r="A602" s="32"/>
      <c r="B602" s="70" t="s">
        <v>868</v>
      </c>
      <c r="C602" s="71" t="s">
        <v>111</v>
      </c>
      <c r="D602" s="71" t="s">
        <v>186</v>
      </c>
      <c r="E602" s="71" t="s">
        <v>301</v>
      </c>
      <c r="F602" s="71" t="s">
        <v>302</v>
      </c>
      <c r="G602" s="71"/>
      <c r="H602" s="192">
        <v>5752000</v>
      </c>
      <c r="I602" s="192"/>
      <c r="J602" s="192">
        <v>0</v>
      </c>
      <c r="K602" s="192"/>
      <c r="L602" s="192">
        <v>5752000</v>
      </c>
      <c r="M602" s="192"/>
      <c r="N602" s="192">
        <v>5752000</v>
      </c>
      <c r="O602" s="192"/>
      <c r="P602" s="192">
        <v>0</v>
      </c>
      <c r="Q602" s="192"/>
      <c r="R602" s="194">
        <v>5752000</v>
      </c>
      <c r="S602" s="72">
        <v>100</v>
      </c>
    </row>
    <row r="603" spans="1:19" ht="31.5" x14ac:dyDescent="0.25">
      <c r="A603" s="32"/>
      <c r="B603" s="70" t="s">
        <v>228</v>
      </c>
      <c r="C603" s="71" t="s">
        <v>111</v>
      </c>
      <c r="D603" s="71" t="s">
        <v>186</v>
      </c>
      <c r="E603" s="71" t="s">
        <v>301</v>
      </c>
      <c r="F603" s="71" t="s">
        <v>302</v>
      </c>
      <c r="G603" s="71" t="s">
        <v>768</v>
      </c>
      <c r="H603" s="192">
        <v>213000</v>
      </c>
      <c r="I603" s="192"/>
      <c r="J603" s="192">
        <v>0</v>
      </c>
      <c r="K603" s="192"/>
      <c r="L603" s="192">
        <v>213000</v>
      </c>
      <c r="M603" s="192"/>
      <c r="N603" s="192">
        <v>213000</v>
      </c>
      <c r="O603" s="192"/>
      <c r="P603" s="192">
        <v>0</v>
      </c>
      <c r="Q603" s="192"/>
      <c r="R603" s="194">
        <v>213000</v>
      </c>
      <c r="S603" s="72">
        <v>100</v>
      </c>
    </row>
    <row r="604" spans="1:19" ht="31.5" x14ac:dyDescent="0.25">
      <c r="A604" s="32"/>
      <c r="B604" s="70" t="s">
        <v>229</v>
      </c>
      <c r="C604" s="71" t="s">
        <v>111</v>
      </c>
      <c r="D604" s="71" t="s">
        <v>186</v>
      </c>
      <c r="E604" s="71" t="s">
        <v>301</v>
      </c>
      <c r="F604" s="71" t="s">
        <v>302</v>
      </c>
      <c r="G604" s="71" t="s">
        <v>230</v>
      </c>
      <c r="H604" s="192">
        <v>213000</v>
      </c>
      <c r="I604" s="192"/>
      <c r="J604" s="192">
        <v>0</v>
      </c>
      <c r="K604" s="192"/>
      <c r="L604" s="192">
        <v>213000</v>
      </c>
      <c r="M604" s="192"/>
      <c r="N604" s="192">
        <v>213000</v>
      </c>
      <c r="O604" s="192"/>
      <c r="P604" s="192">
        <v>0</v>
      </c>
      <c r="Q604" s="192"/>
      <c r="R604" s="194">
        <v>213000</v>
      </c>
      <c r="S604" s="72">
        <v>100</v>
      </c>
    </row>
    <row r="605" spans="1:19" ht="31.5" x14ac:dyDescent="0.25">
      <c r="A605" s="32"/>
      <c r="B605" s="70" t="s">
        <v>279</v>
      </c>
      <c r="C605" s="71" t="s">
        <v>111</v>
      </c>
      <c r="D605" s="71" t="s">
        <v>186</v>
      </c>
      <c r="E605" s="71" t="s">
        <v>301</v>
      </c>
      <c r="F605" s="71" t="s">
        <v>302</v>
      </c>
      <c r="G605" s="71" t="s">
        <v>829</v>
      </c>
      <c r="H605" s="192">
        <v>5539000</v>
      </c>
      <c r="I605" s="192"/>
      <c r="J605" s="192">
        <v>0</v>
      </c>
      <c r="K605" s="192"/>
      <c r="L605" s="192">
        <v>5539000</v>
      </c>
      <c r="M605" s="192"/>
      <c r="N605" s="192">
        <v>5539000</v>
      </c>
      <c r="O605" s="192"/>
      <c r="P605" s="192">
        <v>0</v>
      </c>
      <c r="Q605" s="192"/>
      <c r="R605" s="194">
        <v>5539000</v>
      </c>
      <c r="S605" s="72">
        <v>100</v>
      </c>
    </row>
    <row r="606" spans="1:19" x14ac:dyDescent="0.25">
      <c r="A606" s="32"/>
      <c r="B606" s="70" t="s">
        <v>282</v>
      </c>
      <c r="C606" s="71" t="s">
        <v>111</v>
      </c>
      <c r="D606" s="71" t="s">
        <v>186</v>
      </c>
      <c r="E606" s="71" t="s">
        <v>301</v>
      </c>
      <c r="F606" s="71" t="s">
        <v>302</v>
      </c>
      <c r="G606" s="71" t="s">
        <v>283</v>
      </c>
      <c r="H606" s="192">
        <v>5539000</v>
      </c>
      <c r="I606" s="192"/>
      <c r="J606" s="192">
        <v>0</v>
      </c>
      <c r="K606" s="192"/>
      <c r="L606" s="192">
        <v>5539000</v>
      </c>
      <c r="M606" s="192"/>
      <c r="N606" s="192">
        <v>5539000</v>
      </c>
      <c r="O606" s="192"/>
      <c r="P606" s="192">
        <v>0</v>
      </c>
      <c r="Q606" s="192"/>
      <c r="R606" s="194">
        <v>5539000</v>
      </c>
      <c r="S606" s="72">
        <v>100</v>
      </c>
    </row>
    <row r="607" spans="1:19" ht="31.5" x14ac:dyDescent="0.25">
      <c r="A607" s="32"/>
      <c r="B607" s="70" t="s">
        <v>763</v>
      </c>
      <c r="C607" s="71" t="s">
        <v>111</v>
      </c>
      <c r="D607" s="71" t="s">
        <v>186</v>
      </c>
      <c r="E607" s="71" t="s">
        <v>301</v>
      </c>
      <c r="F607" s="71" t="s">
        <v>764</v>
      </c>
      <c r="G607" s="71"/>
      <c r="H607" s="192">
        <v>6300000</v>
      </c>
      <c r="I607" s="192"/>
      <c r="J607" s="192">
        <v>0</v>
      </c>
      <c r="K607" s="192"/>
      <c r="L607" s="192">
        <v>6300000</v>
      </c>
      <c r="M607" s="192"/>
      <c r="N607" s="192">
        <v>6300000</v>
      </c>
      <c r="O607" s="192"/>
      <c r="P607" s="192">
        <v>0</v>
      </c>
      <c r="Q607" s="192"/>
      <c r="R607" s="194">
        <v>6300000</v>
      </c>
      <c r="S607" s="72">
        <v>100</v>
      </c>
    </row>
    <row r="608" spans="1:19" ht="31.5" x14ac:dyDescent="0.25">
      <c r="A608" s="32"/>
      <c r="B608" s="70" t="s">
        <v>279</v>
      </c>
      <c r="C608" s="71" t="s">
        <v>111</v>
      </c>
      <c r="D608" s="71" t="s">
        <v>186</v>
      </c>
      <c r="E608" s="71" t="s">
        <v>301</v>
      </c>
      <c r="F608" s="71" t="s">
        <v>764</v>
      </c>
      <c r="G608" s="71" t="s">
        <v>829</v>
      </c>
      <c r="H608" s="192">
        <v>6300000</v>
      </c>
      <c r="I608" s="192"/>
      <c r="J608" s="192">
        <v>0</v>
      </c>
      <c r="K608" s="192"/>
      <c r="L608" s="192">
        <v>6300000</v>
      </c>
      <c r="M608" s="192"/>
      <c r="N608" s="192">
        <v>6300000</v>
      </c>
      <c r="O608" s="192"/>
      <c r="P608" s="192">
        <v>0</v>
      </c>
      <c r="Q608" s="192"/>
      <c r="R608" s="194">
        <v>6300000</v>
      </c>
      <c r="S608" s="72">
        <v>100</v>
      </c>
    </row>
    <row r="609" spans="1:19" x14ac:dyDescent="0.25">
      <c r="A609" s="32"/>
      <c r="B609" s="70" t="s">
        <v>282</v>
      </c>
      <c r="C609" s="71" t="s">
        <v>111</v>
      </c>
      <c r="D609" s="71" t="s">
        <v>186</v>
      </c>
      <c r="E609" s="71" t="s">
        <v>301</v>
      </c>
      <c r="F609" s="71" t="s">
        <v>764</v>
      </c>
      <c r="G609" s="71" t="s">
        <v>283</v>
      </c>
      <c r="H609" s="192">
        <v>6300000</v>
      </c>
      <c r="I609" s="192"/>
      <c r="J609" s="192">
        <v>0</v>
      </c>
      <c r="K609" s="192"/>
      <c r="L609" s="192">
        <v>6300000</v>
      </c>
      <c r="M609" s="192"/>
      <c r="N609" s="192">
        <v>6300000</v>
      </c>
      <c r="O609" s="192"/>
      <c r="P609" s="192">
        <v>0</v>
      </c>
      <c r="Q609" s="192"/>
      <c r="R609" s="194">
        <v>6300000</v>
      </c>
      <c r="S609" s="72">
        <v>100</v>
      </c>
    </row>
    <row r="610" spans="1:19" ht="31.5" x14ac:dyDescent="0.25">
      <c r="A610" s="32"/>
      <c r="B610" s="70" t="s">
        <v>868</v>
      </c>
      <c r="C610" s="71" t="s">
        <v>111</v>
      </c>
      <c r="D610" s="71" t="s">
        <v>186</v>
      </c>
      <c r="E610" s="71" t="s">
        <v>301</v>
      </c>
      <c r="F610" s="71" t="s">
        <v>303</v>
      </c>
      <c r="G610" s="71"/>
      <c r="H610" s="192">
        <v>58101.01</v>
      </c>
      <c r="I610" s="192"/>
      <c r="J610" s="192">
        <v>58101.01</v>
      </c>
      <c r="K610" s="192"/>
      <c r="L610" s="192">
        <v>0</v>
      </c>
      <c r="M610" s="192"/>
      <c r="N610" s="192">
        <v>58101.01</v>
      </c>
      <c r="O610" s="192"/>
      <c r="P610" s="192">
        <v>58101.01</v>
      </c>
      <c r="Q610" s="192"/>
      <c r="R610" s="194">
        <v>0</v>
      </c>
      <c r="S610" s="72">
        <v>100</v>
      </c>
    </row>
    <row r="611" spans="1:19" ht="31.5" x14ac:dyDescent="0.25">
      <c r="A611" s="32"/>
      <c r="B611" s="70" t="s">
        <v>279</v>
      </c>
      <c r="C611" s="71" t="s">
        <v>111</v>
      </c>
      <c r="D611" s="71" t="s">
        <v>186</v>
      </c>
      <c r="E611" s="71" t="s">
        <v>301</v>
      </c>
      <c r="F611" s="71" t="s">
        <v>303</v>
      </c>
      <c r="G611" s="71" t="s">
        <v>829</v>
      </c>
      <c r="H611" s="192">
        <v>58101.01</v>
      </c>
      <c r="I611" s="192"/>
      <c r="J611" s="192">
        <v>58101.01</v>
      </c>
      <c r="K611" s="192"/>
      <c r="L611" s="192">
        <v>0</v>
      </c>
      <c r="M611" s="192"/>
      <c r="N611" s="192">
        <v>58101.01</v>
      </c>
      <c r="O611" s="192"/>
      <c r="P611" s="192">
        <v>58101.01</v>
      </c>
      <c r="Q611" s="192"/>
      <c r="R611" s="194">
        <v>0</v>
      </c>
      <c r="S611" s="72">
        <v>100</v>
      </c>
    </row>
    <row r="612" spans="1:19" x14ac:dyDescent="0.25">
      <c r="A612" s="32"/>
      <c r="B612" s="70" t="s">
        <v>282</v>
      </c>
      <c r="C612" s="71" t="s">
        <v>111</v>
      </c>
      <c r="D612" s="71" t="s">
        <v>186</v>
      </c>
      <c r="E612" s="71" t="s">
        <v>301</v>
      </c>
      <c r="F612" s="71" t="s">
        <v>303</v>
      </c>
      <c r="G612" s="71" t="s">
        <v>283</v>
      </c>
      <c r="H612" s="192">
        <v>58101.01</v>
      </c>
      <c r="I612" s="192"/>
      <c r="J612" s="192">
        <v>58101.01</v>
      </c>
      <c r="K612" s="192"/>
      <c r="L612" s="192">
        <v>0</v>
      </c>
      <c r="M612" s="192"/>
      <c r="N612" s="192">
        <v>58101.01</v>
      </c>
      <c r="O612" s="192"/>
      <c r="P612" s="192">
        <v>58101.01</v>
      </c>
      <c r="Q612" s="192"/>
      <c r="R612" s="194">
        <v>0</v>
      </c>
      <c r="S612" s="72">
        <v>100</v>
      </c>
    </row>
    <row r="613" spans="1:19" ht="31.5" x14ac:dyDescent="0.25">
      <c r="A613" s="32"/>
      <c r="B613" s="70" t="s">
        <v>763</v>
      </c>
      <c r="C613" s="71" t="s">
        <v>111</v>
      </c>
      <c r="D613" s="71" t="s">
        <v>186</v>
      </c>
      <c r="E613" s="71" t="s">
        <v>301</v>
      </c>
      <c r="F613" s="71" t="s">
        <v>765</v>
      </c>
      <c r="G613" s="71"/>
      <c r="H613" s="192">
        <v>63636.36</v>
      </c>
      <c r="I613" s="192"/>
      <c r="J613" s="192">
        <v>63636.36</v>
      </c>
      <c r="K613" s="192"/>
      <c r="L613" s="192">
        <v>0</v>
      </c>
      <c r="M613" s="192"/>
      <c r="N613" s="192">
        <v>63636.36</v>
      </c>
      <c r="O613" s="192"/>
      <c r="P613" s="192">
        <v>63636.36</v>
      </c>
      <c r="Q613" s="192"/>
      <c r="R613" s="194">
        <v>0</v>
      </c>
      <c r="S613" s="72">
        <v>100</v>
      </c>
    </row>
    <row r="614" spans="1:19" ht="31.5" x14ac:dyDescent="0.25">
      <c r="A614" s="32"/>
      <c r="B614" s="70" t="s">
        <v>279</v>
      </c>
      <c r="C614" s="71" t="s">
        <v>111</v>
      </c>
      <c r="D614" s="71" t="s">
        <v>186</v>
      </c>
      <c r="E614" s="71" t="s">
        <v>301</v>
      </c>
      <c r="F614" s="71" t="s">
        <v>765</v>
      </c>
      <c r="G614" s="71" t="s">
        <v>829</v>
      </c>
      <c r="H614" s="192">
        <v>63636.36</v>
      </c>
      <c r="I614" s="192"/>
      <c r="J614" s="192">
        <v>63636.36</v>
      </c>
      <c r="K614" s="192"/>
      <c r="L614" s="192">
        <v>0</v>
      </c>
      <c r="M614" s="192"/>
      <c r="N614" s="192">
        <v>63636.36</v>
      </c>
      <c r="O614" s="192"/>
      <c r="P614" s="192">
        <v>63636.36</v>
      </c>
      <c r="Q614" s="192"/>
      <c r="R614" s="194">
        <v>0</v>
      </c>
      <c r="S614" s="72">
        <v>100</v>
      </c>
    </row>
    <row r="615" spans="1:19" x14ac:dyDescent="0.25">
      <c r="A615" s="32"/>
      <c r="B615" s="70" t="s">
        <v>282</v>
      </c>
      <c r="C615" s="71" t="s">
        <v>111</v>
      </c>
      <c r="D615" s="71" t="s">
        <v>186</v>
      </c>
      <c r="E615" s="71" t="s">
        <v>301</v>
      </c>
      <c r="F615" s="71" t="s">
        <v>765</v>
      </c>
      <c r="G615" s="71" t="s">
        <v>283</v>
      </c>
      <c r="H615" s="192">
        <v>63636.36</v>
      </c>
      <c r="I615" s="192"/>
      <c r="J615" s="192">
        <v>63636.36</v>
      </c>
      <c r="K615" s="192"/>
      <c r="L615" s="192">
        <v>0</v>
      </c>
      <c r="M615" s="192"/>
      <c r="N615" s="192">
        <v>63636.36</v>
      </c>
      <c r="O615" s="192"/>
      <c r="P615" s="192">
        <v>63636.36</v>
      </c>
      <c r="Q615" s="192"/>
      <c r="R615" s="194">
        <v>0</v>
      </c>
      <c r="S615" s="72">
        <v>100</v>
      </c>
    </row>
    <row r="616" spans="1:19" x14ac:dyDescent="0.25">
      <c r="A616" s="32"/>
      <c r="B616" s="70" t="s">
        <v>869</v>
      </c>
      <c r="C616" s="71" t="s">
        <v>111</v>
      </c>
      <c r="D616" s="71" t="s">
        <v>186</v>
      </c>
      <c r="E616" s="71" t="s">
        <v>304</v>
      </c>
      <c r="F616" s="71"/>
      <c r="G616" s="71"/>
      <c r="H616" s="192">
        <v>514180.12</v>
      </c>
      <c r="I616" s="192"/>
      <c r="J616" s="192">
        <v>474031.12</v>
      </c>
      <c r="K616" s="192"/>
      <c r="L616" s="192">
        <v>0</v>
      </c>
      <c r="M616" s="192"/>
      <c r="N616" s="192">
        <v>514180.12</v>
      </c>
      <c r="O616" s="192"/>
      <c r="P616" s="192">
        <v>474031.12</v>
      </c>
      <c r="Q616" s="192"/>
      <c r="R616" s="194">
        <v>0</v>
      </c>
      <c r="S616" s="72">
        <v>100</v>
      </c>
    </row>
    <row r="617" spans="1:19" ht="31.5" x14ac:dyDescent="0.25">
      <c r="A617" s="32"/>
      <c r="B617" s="70" t="s">
        <v>870</v>
      </c>
      <c r="C617" s="71" t="s">
        <v>111</v>
      </c>
      <c r="D617" s="71" t="s">
        <v>186</v>
      </c>
      <c r="E617" s="71" t="s">
        <v>304</v>
      </c>
      <c r="F617" s="71" t="s">
        <v>234</v>
      </c>
      <c r="G617" s="71"/>
      <c r="H617" s="192">
        <v>474031.12</v>
      </c>
      <c r="I617" s="192"/>
      <c r="J617" s="192">
        <v>474031.12</v>
      </c>
      <c r="K617" s="192"/>
      <c r="L617" s="192">
        <v>0</v>
      </c>
      <c r="M617" s="192"/>
      <c r="N617" s="192">
        <v>474031.12</v>
      </c>
      <c r="O617" s="192"/>
      <c r="P617" s="192">
        <v>474031.12</v>
      </c>
      <c r="Q617" s="192"/>
      <c r="R617" s="194">
        <v>0</v>
      </c>
      <c r="S617" s="72">
        <v>100</v>
      </c>
    </row>
    <row r="618" spans="1:19" ht="78.75" x14ac:dyDescent="0.25">
      <c r="A618" s="32"/>
      <c r="B618" s="70" t="s">
        <v>226</v>
      </c>
      <c r="C618" s="71" t="s">
        <v>111</v>
      </c>
      <c r="D618" s="71" t="s">
        <v>186</v>
      </c>
      <c r="E618" s="71" t="s">
        <v>304</v>
      </c>
      <c r="F618" s="71" t="s">
        <v>234</v>
      </c>
      <c r="G618" s="71" t="s">
        <v>134</v>
      </c>
      <c r="H618" s="192">
        <v>471031.12</v>
      </c>
      <c r="I618" s="192"/>
      <c r="J618" s="192">
        <v>471031.12</v>
      </c>
      <c r="K618" s="192"/>
      <c r="L618" s="192">
        <v>0</v>
      </c>
      <c r="M618" s="192"/>
      <c r="N618" s="192">
        <v>471031.12</v>
      </c>
      <c r="O618" s="192"/>
      <c r="P618" s="192">
        <v>471031.12</v>
      </c>
      <c r="Q618" s="192"/>
      <c r="R618" s="194">
        <v>0</v>
      </c>
      <c r="S618" s="72">
        <v>100</v>
      </c>
    </row>
    <row r="619" spans="1:19" x14ac:dyDescent="0.25">
      <c r="A619" s="32"/>
      <c r="B619" s="70" t="s">
        <v>419</v>
      </c>
      <c r="C619" s="71" t="s">
        <v>111</v>
      </c>
      <c r="D619" s="71" t="s">
        <v>186</v>
      </c>
      <c r="E619" s="71" t="s">
        <v>304</v>
      </c>
      <c r="F619" s="71" t="s">
        <v>234</v>
      </c>
      <c r="G619" s="71" t="s">
        <v>98</v>
      </c>
      <c r="H619" s="192">
        <v>471031.12</v>
      </c>
      <c r="I619" s="192"/>
      <c r="J619" s="192">
        <v>471031.12</v>
      </c>
      <c r="K619" s="192"/>
      <c r="L619" s="192">
        <v>0</v>
      </c>
      <c r="M619" s="192"/>
      <c r="N619" s="192">
        <v>471031.12</v>
      </c>
      <c r="O619" s="192"/>
      <c r="P619" s="192">
        <v>471031.12</v>
      </c>
      <c r="Q619" s="192"/>
      <c r="R619" s="194">
        <v>0</v>
      </c>
      <c r="S619" s="72">
        <v>100</v>
      </c>
    </row>
    <row r="620" spans="1:19" ht="31.5" x14ac:dyDescent="0.25">
      <c r="A620" s="32"/>
      <c r="B620" s="70" t="s">
        <v>228</v>
      </c>
      <c r="C620" s="71" t="s">
        <v>111</v>
      </c>
      <c r="D620" s="71" t="s">
        <v>186</v>
      </c>
      <c r="E620" s="71" t="s">
        <v>304</v>
      </c>
      <c r="F620" s="71" t="s">
        <v>234</v>
      </c>
      <c r="G620" s="71" t="s">
        <v>768</v>
      </c>
      <c r="H620" s="192">
        <v>3000</v>
      </c>
      <c r="I620" s="192"/>
      <c r="J620" s="192">
        <v>3000</v>
      </c>
      <c r="K620" s="192"/>
      <c r="L620" s="192">
        <v>0</v>
      </c>
      <c r="M620" s="192"/>
      <c r="N620" s="192">
        <v>3000</v>
      </c>
      <c r="O620" s="192"/>
      <c r="P620" s="192">
        <v>3000</v>
      </c>
      <c r="Q620" s="192"/>
      <c r="R620" s="194">
        <v>0</v>
      </c>
      <c r="S620" s="72">
        <v>100</v>
      </c>
    </row>
    <row r="621" spans="1:19" ht="31.5" x14ac:dyDescent="0.25">
      <c r="A621" s="32"/>
      <c r="B621" s="70" t="s">
        <v>229</v>
      </c>
      <c r="C621" s="71" t="s">
        <v>111</v>
      </c>
      <c r="D621" s="71" t="s">
        <v>186</v>
      </c>
      <c r="E621" s="71" t="s">
        <v>304</v>
      </c>
      <c r="F621" s="71" t="s">
        <v>234</v>
      </c>
      <c r="G621" s="71" t="s">
        <v>230</v>
      </c>
      <c r="H621" s="192">
        <v>3000</v>
      </c>
      <c r="I621" s="192"/>
      <c r="J621" s="192">
        <v>3000</v>
      </c>
      <c r="K621" s="192"/>
      <c r="L621" s="192">
        <v>0</v>
      </c>
      <c r="M621" s="192"/>
      <c r="N621" s="192">
        <v>3000</v>
      </c>
      <c r="O621" s="192"/>
      <c r="P621" s="192">
        <v>3000</v>
      </c>
      <c r="Q621" s="192"/>
      <c r="R621" s="194">
        <v>0</v>
      </c>
      <c r="S621" s="72">
        <v>100</v>
      </c>
    </row>
    <row r="622" spans="1:19" ht="31.5" x14ac:dyDescent="0.25">
      <c r="A622" s="32"/>
      <c r="B622" s="70" t="s">
        <v>1089</v>
      </c>
      <c r="C622" s="71" t="s">
        <v>111</v>
      </c>
      <c r="D622" s="71" t="s">
        <v>186</v>
      </c>
      <c r="E622" s="71" t="s">
        <v>304</v>
      </c>
      <c r="F622" s="71" t="s">
        <v>1090</v>
      </c>
      <c r="G622" s="71"/>
      <c r="H622" s="192">
        <v>40149</v>
      </c>
      <c r="I622" s="192"/>
      <c r="J622" s="192">
        <v>0</v>
      </c>
      <c r="K622" s="192"/>
      <c r="L622" s="192">
        <v>0</v>
      </c>
      <c r="M622" s="192"/>
      <c r="N622" s="192">
        <v>40149</v>
      </c>
      <c r="O622" s="192"/>
      <c r="P622" s="192">
        <v>0</v>
      </c>
      <c r="Q622" s="192"/>
      <c r="R622" s="194">
        <v>0</v>
      </c>
      <c r="S622" s="72">
        <v>100</v>
      </c>
    </row>
    <row r="623" spans="1:19" ht="78.75" x14ac:dyDescent="0.25">
      <c r="A623" s="32"/>
      <c r="B623" s="70" t="s">
        <v>226</v>
      </c>
      <c r="C623" s="71" t="s">
        <v>111</v>
      </c>
      <c r="D623" s="71" t="s">
        <v>186</v>
      </c>
      <c r="E623" s="71" t="s">
        <v>304</v>
      </c>
      <c r="F623" s="71" t="s">
        <v>1090</v>
      </c>
      <c r="G623" s="71" t="s">
        <v>134</v>
      </c>
      <c r="H623" s="192">
        <v>40149</v>
      </c>
      <c r="I623" s="192"/>
      <c r="J623" s="192">
        <v>0</v>
      </c>
      <c r="K623" s="192"/>
      <c r="L623" s="192">
        <v>0</v>
      </c>
      <c r="M623" s="192"/>
      <c r="N623" s="192">
        <v>40149</v>
      </c>
      <c r="O623" s="192"/>
      <c r="P623" s="192">
        <v>0</v>
      </c>
      <c r="Q623" s="192"/>
      <c r="R623" s="194">
        <v>0</v>
      </c>
      <c r="S623" s="72">
        <v>100</v>
      </c>
    </row>
    <row r="624" spans="1:19" x14ac:dyDescent="0.25">
      <c r="A624" s="32"/>
      <c r="B624" s="70" t="s">
        <v>419</v>
      </c>
      <c r="C624" s="71" t="s">
        <v>111</v>
      </c>
      <c r="D624" s="71" t="s">
        <v>186</v>
      </c>
      <c r="E624" s="71" t="s">
        <v>304</v>
      </c>
      <c r="F624" s="71" t="s">
        <v>1090</v>
      </c>
      <c r="G624" s="71" t="s">
        <v>98</v>
      </c>
      <c r="H624" s="192">
        <v>40149</v>
      </c>
      <c r="I624" s="192"/>
      <c r="J624" s="192">
        <v>0</v>
      </c>
      <c r="K624" s="192"/>
      <c r="L624" s="192">
        <v>0</v>
      </c>
      <c r="M624" s="192"/>
      <c r="N624" s="192">
        <v>40149</v>
      </c>
      <c r="O624" s="192"/>
      <c r="P624" s="192">
        <v>0</v>
      </c>
      <c r="Q624" s="192"/>
      <c r="R624" s="194">
        <v>0</v>
      </c>
      <c r="S624" s="72">
        <v>100</v>
      </c>
    </row>
    <row r="625" spans="1:19" x14ac:dyDescent="0.25">
      <c r="A625" s="32"/>
      <c r="B625" s="70" t="s">
        <v>305</v>
      </c>
      <c r="C625" s="71" t="s">
        <v>111</v>
      </c>
      <c r="D625" s="71" t="s">
        <v>186</v>
      </c>
      <c r="E625" s="71" t="s">
        <v>306</v>
      </c>
      <c r="F625" s="71"/>
      <c r="G625" s="71"/>
      <c r="H625" s="192">
        <v>77192</v>
      </c>
      <c r="I625" s="192"/>
      <c r="J625" s="192">
        <v>77192</v>
      </c>
      <c r="K625" s="192"/>
      <c r="L625" s="192">
        <v>0</v>
      </c>
      <c r="M625" s="192"/>
      <c r="N625" s="192">
        <v>77192</v>
      </c>
      <c r="O625" s="192"/>
      <c r="P625" s="192">
        <v>77192</v>
      </c>
      <c r="Q625" s="192"/>
      <c r="R625" s="194">
        <v>0</v>
      </c>
      <c r="S625" s="72">
        <v>100</v>
      </c>
    </row>
    <row r="626" spans="1:19" ht="31.5" x14ac:dyDescent="0.25">
      <c r="A626" s="32"/>
      <c r="B626" s="70" t="s">
        <v>307</v>
      </c>
      <c r="C626" s="71" t="s">
        <v>111</v>
      </c>
      <c r="D626" s="71" t="s">
        <v>186</v>
      </c>
      <c r="E626" s="71" t="s">
        <v>306</v>
      </c>
      <c r="F626" s="71" t="s">
        <v>234</v>
      </c>
      <c r="G626" s="71"/>
      <c r="H626" s="192">
        <v>77192</v>
      </c>
      <c r="I626" s="192"/>
      <c r="J626" s="192">
        <v>77192</v>
      </c>
      <c r="K626" s="192"/>
      <c r="L626" s="192">
        <v>0</v>
      </c>
      <c r="M626" s="192"/>
      <c r="N626" s="192">
        <v>77192</v>
      </c>
      <c r="O626" s="192"/>
      <c r="P626" s="192">
        <v>77192</v>
      </c>
      <c r="Q626" s="192"/>
      <c r="R626" s="194">
        <v>0</v>
      </c>
      <c r="S626" s="72">
        <v>100</v>
      </c>
    </row>
    <row r="627" spans="1:19" ht="31.5" x14ac:dyDescent="0.25">
      <c r="A627" s="32"/>
      <c r="B627" s="70" t="s">
        <v>228</v>
      </c>
      <c r="C627" s="71" t="s">
        <v>111</v>
      </c>
      <c r="D627" s="71" t="s">
        <v>186</v>
      </c>
      <c r="E627" s="71" t="s">
        <v>306</v>
      </c>
      <c r="F627" s="71" t="s">
        <v>234</v>
      </c>
      <c r="G627" s="71" t="s">
        <v>768</v>
      </c>
      <c r="H627" s="192">
        <v>77192</v>
      </c>
      <c r="I627" s="192"/>
      <c r="J627" s="192">
        <v>77192</v>
      </c>
      <c r="K627" s="192"/>
      <c r="L627" s="192">
        <v>0</v>
      </c>
      <c r="M627" s="192"/>
      <c r="N627" s="192">
        <v>77192</v>
      </c>
      <c r="O627" s="192"/>
      <c r="P627" s="192">
        <v>77192</v>
      </c>
      <c r="Q627" s="192"/>
      <c r="R627" s="194">
        <v>0</v>
      </c>
      <c r="S627" s="72">
        <v>100</v>
      </c>
    </row>
    <row r="628" spans="1:19" ht="31.5" x14ac:dyDescent="0.25">
      <c r="A628" s="32"/>
      <c r="B628" s="70" t="s">
        <v>229</v>
      </c>
      <c r="C628" s="71" t="s">
        <v>111</v>
      </c>
      <c r="D628" s="71" t="s">
        <v>186</v>
      </c>
      <c r="E628" s="71" t="s">
        <v>306</v>
      </c>
      <c r="F628" s="71" t="s">
        <v>234</v>
      </c>
      <c r="G628" s="71" t="s">
        <v>230</v>
      </c>
      <c r="H628" s="192">
        <v>77192</v>
      </c>
      <c r="I628" s="192"/>
      <c r="J628" s="192">
        <v>77192</v>
      </c>
      <c r="K628" s="192"/>
      <c r="L628" s="192">
        <v>0</v>
      </c>
      <c r="M628" s="192"/>
      <c r="N628" s="192">
        <v>77192</v>
      </c>
      <c r="O628" s="192"/>
      <c r="P628" s="192">
        <v>77192</v>
      </c>
      <c r="Q628" s="192"/>
      <c r="R628" s="194">
        <v>0</v>
      </c>
      <c r="S628" s="72">
        <v>100</v>
      </c>
    </row>
    <row r="629" spans="1:19" x14ac:dyDescent="0.25">
      <c r="A629" s="32"/>
      <c r="B629" s="70" t="s">
        <v>329</v>
      </c>
      <c r="C629" s="71" t="s">
        <v>111</v>
      </c>
      <c r="D629" s="71" t="s">
        <v>187</v>
      </c>
      <c r="E629" s="71"/>
      <c r="F629" s="71"/>
      <c r="G629" s="71"/>
      <c r="H629" s="192">
        <v>2930062</v>
      </c>
      <c r="I629" s="192"/>
      <c r="J629" s="192">
        <v>2830062</v>
      </c>
      <c r="K629" s="192"/>
      <c r="L629" s="192">
        <v>100000</v>
      </c>
      <c r="M629" s="192"/>
      <c r="N629" s="192">
        <v>2930062</v>
      </c>
      <c r="O629" s="192"/>
      <c r="P629" s="192">
        <v>2830062</v>
      </c>
      <c r="Q629" s="192"/>
      <c r="R629" s="194">
        <v>100000</v>
      </c>
      <c r="S629" s="72">
        <v>100</v>
      </c>
    </row>
    <row r="630" spans="1:19" x14ac:dyDescent="0.25">
      <c r="A630" s="32"/>
      <c r="B630" s="70" t="s">
        <v>1094</v>
      </c>
      <c r="C630" s="71" t="s">
        <v>111</v>
      </c>
      <c r="D630" s="71" t="s">
        <v>187</v>
      </c>
      <c r="E630" s="71" t="s">
        <v>1095</v>
      </c>
      <c r="F630" s="71"/>
      <c r="G630" s="71"/>
      <c r="H630" s="192">
        <v>20800</v>
      </c>
      <c r="I630" s="192"/>
      <c r="J630" s="192">
        <v>20800</v>
      </c>
      <c r="K630" s="192"/>
      <c r="L630" s="192">
        <v>0</v>
      </c>
      <c r="M630" s="192"/>
      <c r="N630" s="192">
        <v>20800</v>
      </c>
      <c r="O630" s="192"/>
      <c r="P630" s="192">
        <v>20800</v>
      </c>
      <c r="Q630" s="192"/>
      <c r="R630" s="194">
        <v>0</v>
      </c>
      <c r="S630" s="72">
        <v>100</v>
      </c>
    </row>
    <row r="631" spans="1:19" ht="31.5" x14ac:dyDescent="0.25">
      <c r="A631" s="32"/>
      <c r="B631" s="70" t="s">
        <v>1096</v>
      </c>
      <c r="C631" s="71" t="s">
        <v>111</v>
      </c>
      <c r="D631" s="71" t="s">
        <v>187</v>
      </c>
      <c r="E631" s="71" t="s">
        <v>1095</v>
      </c>
      <c r="F631" s="71" t="s">
        <v>234</v>
      </c>
      <c r="G631" s="71"/>
      <c r="H631" s="192">
        <v>20800</v>
      </c>
      <c r="I631" s="192"/>
      <c r="J631" s="192">
        <v>20800</v>
      </c>
      <c r="K631" s="192"/>
      <c r="L631" s="192">
        <v>0</v>
      </c>
      <c r="M631" s="192"/>
      <c r="N631" s="192">
        <v>20800</v>
      </c>
      <c r="O631" s="192"/>
      <c r="P631" s="192">
        <v>20800</v>
      </c>
      <c r="Q631" s="192"/>
      <c r="R631" s="194">
        <v>0</v>
      </c>
      <c r="S631" s="72">
        <v>100</v>
      </c>
    </row>
    <row r="632" spans="1:19" ht="31.5" x14ac:dyDescent="0.25">
      <c r="A632" s="32"/>
      <c r="B632" s="70" t="s">
        <v>228</v>
      </c>
      <c r="C632" s="71" t="s">
        <v>111</v>
      </c>
      <c r="D632" s="71" t="s">
        <v>187</v>
      </c>
      <c r="E632" s="71" t="s">
        <v>1095</v>
      </c>
      <c r="F632" s="71" t="s">
        <v>234</v>
      </c>
      <c r="G632" s="71" t="s">
        <v>768</v>
      </c>
      <c r="H632" s="192">
        <v>20800</v>
      </c>
      <c r="I632" s="192"/>
      <c r="J632" s="192">
        <v>20800</v>
      </c>
      <c r="K632" s="192"/>
      <c r="L632" s="192">
        <v>0</v>
      </c>
      <c r="M632" s="192"/>
      <c r="N632" s="192">
        <v>20800</v>
      </c>
      <c r="O632" s="192"/>
      <c r="P632" s="192">
        <v>20800</v>
      </c>
      <c r="Q632" s="192"/>
      <c r="R632" s="194">
        <v>0</v>
      </c>
      <c r="S632" s="72">
        <v>100</v>
      </c>
    </row>
    <row r="633" spans="1:19" ht="31.5" x14ac:dyDescent="0.25">
      <c r="A633" s="32"/>
      <c r="B633" s="70" t="s">
        <v>229</v>
      </c>
      <c r="C633" s="71" t="s">
        <v>111</v>
      </c>
      <c r="D633" s="71" t="s">
        <v>187</v>
      </c>
      <c r="E633" s="71" t="s">
        <v>1095</v>
      </c>
      <c r="F633" s="71" t="s">
        <v>234</v>
      </c>
      <c r="G633" s="71" t="s">
        <v>230</v>
      </c>
      <c r="H633" s="192">
        <v>20800</v>
      </c>
      <c r="I633" s="192"/>
      <c r="J633" s="192">
        <v>20800</v>
      </c>
      <c r="K633" s="192"/>
      <c r="L633" s="192">
        <v>0</v>
      </c>
      <c r="M633" s="192"/>
      <c r="N633" s="192">
        <v>20800</v>
      </c>
      <c r="O633" s="192"/>
      <c r="P633" s="192">
        <v>20800</v>
      </c>
      <c r="Q633" s="192"/>
      <c r="R633" s="194">
        <v>0</v>
      </c>
      <c r="S633" s="72">
        <v>100</v>
      </c>
    </row>
    <row r="634" spans="1:19" x14ac:dyDescent="0.25">
      <c r="A634" s="32"/>
      <c r="B634" s="70" t="s">
        <v>872</v>
      </c>
      <c r="C634" s="71" t="s">
        <v>111</v>
      </c>
      <c r="D634" s="71" t="s">
        <v>187</v>
      </c>
      <c r="E634" s="71" t="s">
        <v>330</v>
      </c>
      <c r="F634" s="71"/>
      <c r="G634" s="71"/>
      <c r="H634" s="192">
        <v>2808251.9</v>
      </c>
      <c r="I634" s="192"/>
      <c r="J634" s="192">
        <v>2808251.9</v>
      </c>
      <c r="K634" s="192"/>
      <c r="L634" s="192">
        <v>0</v>
      </c>
      <c r="M634" s="192"/>
      <c r="N634" s="192">
        <v>2808251.9</v>
      </c>
      <c r="O634" s="192"/>
      <c r="P634" s="192">
        <v>2808251.9</v>
      </c>
      <c r="Q634" s="192"/>
      <c r="R634" s="194">
        <v>0</v>
      </c>
      <c r="S634" s="72">
        <v>100</v>
      </c>
    </row>
    <row r="635" spans="1:19" x14ac:dyDescent="0.25">
      <c r="A635" s="32"/>
      <c r="B635" s="70" t="s">
        <v>873</v>
      </c>
      <c r="C635" s="71" t="s">
        <v>111</v>
      </c>
      <c r="D635" s="71" t="s">
        <v>187</v>
      </c>
      <c r="E635" s="71" t="s">
        <v>330</v>
      </c>
      <c r="F635" s="71" t="s">
        <v>234</v>
      </c>
      <c r="G635" s="71"/>
      <c r="H635" s="192">
        <v>2808251.9</v>
      </c>
      <c r="I635" s="192"/>
      <c r="J635" s="192">
        <v>2808251.9</v>
      </c>
      <c r="K635" s="192"/>
      <c r="L635" s="192">
        <v>0</v>
      </c>
      <c r="M635" s="192"/>
      <c r="N635" s="192">
        <v>2808251.9</v>
      </c>
      <c r="O635" s="192"/>
      <c r="P635" s="192">
        <v>2808251.9</v>
      </c>
      <c r="Q635" s="192"/>
      <c r="R635" s="194">
        <v>0</v>
      </c>
      <c r="S635" s="72">
        <v>100</v>
      </c>
    </row>
    <row r="636" spans="1:19" ht="78.75" x14ac:dyDescent="0.25">
      <c r="A636" s="32"/>
      <c r="B636" s="70" t="s">
        <v>226</v>
      </c>
      <c r="C636" s="71" t="s">
        <v>111</v>
      </c>
      <c r="D636" s="71" t="s">
        <v>187</v>
      </c>
      <c r="E636" s="71" t="s">
        <v>330</v>
      </c>
      <c r="F636" s="71" t="s">
        <v>234</v>
      </c>
      <c r="G636" s="71" t="s">
        <v>134</v>
      </c>
      <c r="H636" s="192">
        <v>602800</v>
      </c>
      <c r="I636" s="192"/>
      <c r="J636" s="192">
        <v>602800</v>
      </c>
      <c r="K636" s="192"/>
      <c r="L636" s="192">
        <v>0</v>
      </c>
      <c r="M636" s="192"/>
      <c r="N636" s="192">
        <v>602800</v>
      </c>
      <c r="O636" s="192"/>
      <c r="P636" s="192">
        <v>602800</v>
      </c>
      <c r="Q636" s="192"/>
      <c r="R636" s="194">
        <v>0</v>
      </c>
      <c r="S636" s="72">
        <v>100</v>
      </c>
    </row>
    <row r="637" spans="1:19" x14ac:dyDescent="0.25">
      <c r="A637" s="32"/>
      <c r="B637" s="70" t="s">
        <v>419</v>
      </c>
      <c r="C637" s="71" t="s">
        <v>111</v>
      </c>
      <c r="D637" s="71" t="s">
        <v>187</v>
      </c>
      <c r="E637" s="71" t="s">
        <v>330</v>
      </c>
      <c r="F637" s="71" t="s">
        <v>234</v>
      </c>
      <c r="G637" s="71" t="s">
        <v>98</v>
      </c>
      <c r="H637" s="192">
        <v>602800</v>
      </c>
      <c r="I637" s="192"/>
      <c r="J637" s="192">
        <v>602800</v>
      </c>
      <c r="K637" s="192"/>
      <c r="L637" s="192">
        <v>0</v>
      </c>
      <c r="M637" s="192"/>
      <c r="N637" s="192">
        <v>602800</v>
      </c>
      <c r="O637" s="192"/>
      <c r="P637" s="192">
        <v>602800</v>
      </c>
      <c r="Q637" s="192"/>
      <c r="R637" s="194">
        <v>0</v>
      </c>
      <c r="S637" s="72">
        <v>100</v>
      </c>
    </row>
    <row r="638" spans="1:19" ht="31.5" x14ac:dyDescent="0.25">
      <c r="A638" s="32"/>
      <c r="B638" s="70" t="s">
        <v>228</v>
      </c>
      <c r="C638" s="71" t="s">
        <v>111</v>
      </c>
      <c r="D638" s="71" t="s">
        <v>187</v>
      </c>
      <c r="E638" s="71" t="s">
        <v>330</v>
      </c>
      <c r="F638" s="71" t="s">
        <v>234</v>
      </c>
      <c r="G638" s="71" t="s">
        <v>768</v>
      </c>
      <c r="H638" s="192">
        <v>1938301.9</v>
      </c>
      <c r="I638" s="192"/>
      <c r="J638" s="192">
        <v>1938301.9</v>
      </c>
      <c r="K638" s="192"/>
      <c r="L638" s="192">
        <v>0</v>
      </c>
      <c r="M638" s="192"/>
      <c r="N638" s="192">
        <v>1938301.9</v>
      </c>
      <c r="O638" s="192"/>
      <c r="P638" s="192">
        <v>1938301.9</v>
      </c>
      <c r="Q638" s="192"/>
      <c r="R638" s="194">
        <v>0</v>
      </c>
      <c r="S638" s="72">
        <v>100</v>
      </c>
    </row>
    <row r="639" spans="1:19" ht="31.5" x14ac:dyDescent="0.25">
      <c r="A639" s="32"/>
      <c r="B639" s="70" t="s">
        <v>229</v>
      </c>
      <c r="C639" s="71" t="s">
        <v>111</v>
      </c>
      <c r="D639" s="71" t="s">
        <v>187</v>
      </c>
      <c r="E639" s="71" t="s">
        <v>330</v>
      </c>
      <c r="F639" s="71" t="s">
        <v>234</v>
      </c>
      <c r="G639" s="71" t="s">
        <v>230</v>
      </c>
      <c r="H639" s="192">
        <v>1938301.9</v>
      </c>
      <c r="I639" s="192"/>
      <c r="J639" s="192">
        <v>1938301.9</v>
      </c>
      <c r="K639" s="192"/>
      <c r="L639" s="192">
        <v>0</v>
      </c>
      <c r="M639" s="192"/>
      <c r="N639" s="192">
        <v>1938301.9</v>
      </c>
      <c r="O639" s="192"/>
      <c r="P639" s="192">
        <v>1938301.9</v>
      </c>
      <c r="Q639" s="192"/>
      <c r="R639" s="194">
        <v>0</v>
      </c>
      <c r="S639" s="72">
        <v>100</v>
      </c>
    </row>
    <row r="640" spans="1:19" x14ac:dyDescent="0.25">
      <c r="A640" s="32"/>
      <c r="B640" s="70" t="s">
        <v>263</v>
      </c>
      <c r="C640" s="71" t="s">
        <v>111</v>
      </c>
      <c r="D640" s="71" t="s">
        <v>187</v>
      </c>
      <c r="E640" s="71" t="s">
        <v>330</v>
      </c>
      <c r="F640" s="71" t="s">
        <v>234</v>
      </c>
      <c r="G640" s="71" t="s">
        <v>835</v>
      </c>
      <c r="H640" s="192">
        <v>267150</v>
      </c>
      <c r="I640" s="192"/>
      <c r="J640" s="192">
        <v>267150</v>
      </c>
      <c r="K640" s="192"/>
      <c r="L640" s="192">
        <v>0</v>
      </c>
      <c r="M640" s="192"/>
      <c r="N640" s="192">
        <v>267150</v>
      </c>
      <c r="O640" s="192"/>
      <c r="P640" s="192">
        <v>267150</v>
      </c>
      <c r="Q640" s="192"/>
      <c r="R640" s="194">
        <v>0</v>
      </c>
      <c r="S640" s="72">
        <v>100</v>
      </c>
    </row>
    <row r="641" spans="1:19" x14ac:dyDescent="0.25">
      <c r="A641" s="32"/>
      <c r="B641" s="70" t="s">
        <v>294</v>
      </c>
      <c r="C641" s="71" t="s">
        <v>111</v>
      </c>
      <c r="D641" s="71" t="s">
        <v>187</v>
      </c>
      <c r="E641" s="71" t="s">
        <v>330</v>
      </c>
      <c r="F641" s="71" t="s">
        <v>234</v>
      </c>
      <c r="G641" s="71" t="s">
        <v>295</v>
      </c>
      <c r="H641" s="192">
        <v>267150</v>
      </c>
      <c r="I641" s="192"/>
      <c r="J641" s="192">
        <v>267150</v>
      </c>
      <c r="K641" s="192"/>
      <c r="L641" s="192">
        <v>0</v>
      </c>
      <c r="M641" s="192"/>
      <c r="N641" s="192">
        <v>267150</v>
      </c>
      <c r="O641" s="192"/>
      <c r="P641" s="192">
        <v>267150</v>
      </c>
      <c r="Q641" s="192"/>
      <c r="R641" s="194">
        <v>0</v>
      </c>
      <c r="S641" s="72">
        <v>100</v>
      </c>
    </row>
    <row r="642" spans="1:19" ht="31.5" x14ac:dyDescent="0.25">
      <c r="A642" s="32"/>
      <c r="B642" s="70" t="s">
        <v>874</v>
      </c>
      <c r="C642" s="71" t="s">
        <v>111</v>
      </c>
      <c r="D642" s="71" t="s">
        <v>187</v>
      </c>
      <c r="E642" s="71" t="s">
        <v>331</v>
      </c>
      <c r="F642" s="71"/>
      <c r="G642" s="71"/>
      <c r="H642" s="192">
        <v>101010.1</v>
      </c>
      <c r="I642" s="192"/>
      <c r="J642" s="192">
        <v>1010.1</v>
      </c>
      <c r="K642" s="192"/>
      <c r="L642" s="192">
        <v>100000</v>
      </c>
      <c r="M642" s="192"/>
      <c r="N642" s="192">
        <v>101010.1</v>
      </c>
      <c r="O642" s="192"/>
      <c r="P642" s="192">
        <v>1010.1</v>
      </c>
      <c r="Q642" s="192"/>
      <c r="R642" s="194">
        <v>100000</v>
      </c>
      <c r="S642" s="72">
        <v>100</v>
      </c>
    </row>
    <row r="643" spans="1:19" ht="47.25" x14ac:dyDescent="0.25">
      <c r="A643" s="32"/>
      <c r="B643" s="70" t="s">
        <v>1097</v>
      </c>
      <c r="C643" s="71" t="s">
        <v>111</v>
      </c>
      <c r="D643" s="71" t="s">
        <v>187</v>
      </c>
      <c r="E643" s="71" t="s">
        <v>331</v>
      </c>
      <c r="F643" s="71" t="s">
        <v>867</v>
      </c>
      <c r="G643" s="71"/>
      <c r="H643" s="192">
        <v>100000</v>
      </c>
      <c r="I643" s="192"/>
      <c r="J643" s="192">
        <v>0</v>
      </c>
      <c r="K643" s="192"/>
      <c r="L643" s="192">
        <v>100000</v>
      </c>
      <c r="M643" s="192"/>
      <c r="N643" s="192">
        <v>100000</v>
      </c>
      <c r="O643" s="192"/>
      <c r="P643" s="192">
        <v>0</v>
      </c>
      <c r="Q643" s="192"/>
      <c r="R643" s="194">
        <v>100000</v>
      </c>
      <c r="S643" s="72">
        <v>100</v>
      </c>
    </row>
    <row r="644" spans="1:19" ht="31.5" x14ac:dyDescent="0.25">
      <c r="A644" s="32"/>
      <c r="B644" s="70" t="s">
        <v>228</v>
      </c>
      <c r="C644" s="71" t="s">
        <v>111</v>
      </c>
      <c r="D644" s="71" t="s">
        <v>187</v>
      </c>
      <c r="E644" s="71" t="s">
        <v>331</v>
      </c>
      <c r="F644" s="71" t="s">
        <v>867</v>
      </c>
      <c r="G644" s="71" t="s">
        <v>768</v>
      </c>
      <c r="H644" s="192">
        <v>100000</v>
      </c>
      <c r="I644" s="192"/>
      <c r="J644" s="192">
        <v>0</v>
      </c>
      <c r="K644" s="192"/>
      <c r="L644" s="192">
        <v>100000</v>
      </c>
      <c r="M644" s="192"/>
      <c r="N644" s="192">
        <v>100000</v>
      </c>
      <c r="O644" s="192"/>
      <c r="P644" s="192">
        <v>0</v>
      </c>
      <c r="Q644" s="192"/>
      <c r="R644" s="194">
        <v>100000</v>
      </c>
      <c r="S644" s="72">
        <v>100</v>
      </c>
    </row>
    <row r="645" spans="1:19" ht="31.5" x14ac:dyDescent="0.25">
      <c r="A645" s="32"/>
      <c r="B645" s="70" t="s">
        <v>229</v>
      </c>
      <c r="C645" s="71" t="s">
        <v>111</v>
      </c>
      <c r="D645" s="71" t="s">
        <v>187</v>
      </c>
      <c r="E645" s="71" t="s">
        <v>331</v>
      </c>
      <c r="F645" s="71" t="s">
        <v>867</v>
      </c>
      <c r="G645" s="71" t="s">
        <v>230</v>
      </c>
      <c r="H645" s="192">
        <v>100000</v>
      </c>
      <c r="I645" s="192"/>
      <c r="J645" s="192">
        <v>0</v>
      </c>
      <c r="K645" s="192"/>
      <c r="L645" s="192">
        <v>100000</v>
      </c>
      <c r="M645" s="192"/>
      <c r="N645" s="192">
        <v>100000</v>
      </c>
      <c r="O645" s="192"/>
      <c r="P645" s="192">
        <v>0</v>
      </c>
      <c r="Q645" s="192"/>
      <c r="R645" s="194">
        <v>100000</v>
      </c>
      <c r="S645" s="72">
        <v>100</v>
      </c>
    </row>
    <row r="646" spans="1:19" ht="47.25" x14ac:dyDescent="0.25">
      <c r="A646" s="32"/>
      <c r="B646" s="70" t="s">
        <v>1097</v>
      </c>
      <c r="C646" s="71" t="s">
        <v>111</v>
      </c>
      <c r="D646" s="71" t="s">
        <v>187</v>
      </c>
      <c r="E646" s="71" t="s">
        <v>331</v>
      </c>
      <c r="F646" s="71" t="s">
        <v>819</v>
      </c>
      <c r="G646" s="71"/>
      <c r="H646" s="192">
        <v>1010.1</v>
      </c>
      <c r="I646" s="192"/>
      <c r="J646" s="192">
        <v>1010.1</v>
      </c>
      <c r="K646" s="192"/>
      <c r="L646" s="192">
        <v>0</v>
      </c>
      <c r="M646" s="192"/>
      <c r="N646" s="192">
        <v>1010.1</v>
      </c>
      <c r="O646" s="192"/>
      <c r="P646" s="192">
        <v>1010.1</v>
      </c>
      <c r="Q646" s="192"/>
      <c r="R646" s="194">
        <v>0</v>
      </c>
      <c r="S646" s="72">
        <v>100</v>
      </c>
    </row>
    <row r="647" spans="1:19" ht="31.5" x14ac:dyDescent="0.25">
      <c r="A647" s="32"/>
      <c r="B647" s="70" t="s">
        <v>228</v>
      </c>
      <c r="C647" s="71" t="s">
        <v>111</v>
      </c>
      <c r="D647" s="71" t="s">
        <v>187</v>
      </c>
      <c r="E647" s="71" t="s">
        <v>331</v>
      </c>
      <c r="F647" s="71" t="s">
        <v>819</v>
      </c>
      <c r="G647" s="71" t="s">
        <v>768</v>
      </c>
      <c r="H647" s="192">
        <v>1010.1</v>
      </c>
      <c r="I647" s="192"/>
      <c r="J647" s="192">
        <v>1010.1</v>
      </c>
      <c r="K647" s="192"/>
      <c r="L647" s="192">
        <v>0</v>
      </c>
      <c r="M647" s="192"/>
      <c r="N647" s="192">
        <v>1010.1</v>
      </c>
      <c r="O647" s="192"/>
      <c r="P647" s="192">
        <v>1010.1</v>
      </c>
      <c r="Q647" s="192"/>
      <c r="R647" s="194">
        <v>0</v>
      </c>
      <c r="S647" s="72">
        <v>100</v>
      </c>
    </row>
    <row r="648" spans="1:19" ht="31.5" x14ac:dyDescent="0.25">
      <c r="A648" s="32"/>
      <c r="B648" s="70" t="s">
        <v>229</v>
      </c>
      <c r="C648" s="71" t="s">
        <v>111</v>
      </c>
      <c r="D648" s="71" t="s">
        <v>187</v>
      </c>
      <c r="E648" s="71" t="s">
        <v>331</v>
      </c>
      <c r="F648" s="71" t="s">
        <v>819</v>
      </c>
      <c r="G648" s="71" t="s">
        <v>230</v>
      </c>
      <c r="H648" s="192">
        <v>1010.1</v>
      </c>
      <c r="I648" s="192"/>
      <c r="J648" s="192">
        <v>1010.1</v>
      </c>
      <c r="K648" s="192"/>
      <c r="L648" s="192">
        <v>0</v>
      </c>
      <c r="M648" s="192"/>
      <c r="N648" s="192">
        <v>1010.1</v>
      </c>
      <c r="O648" s="192"/>
      <c r="P648" s="192">
        <v>1010.1</v>
      </c>
      <c r="Q648" s="192"/>
      <c r="R648" s="194">
        <v>0</v>
      </c>
      <c r="S648" s="72">
        <v>100</v>
      </c>
    </row>
    <row r="649" spans="1:19" ht="63" x14ac:dyDescent="0.25">
      <c r="A649" s="32"/>
      <c r="B649" s="70" t="s">
        <v>244</v>
      </c>
      <c r="C649" s="71" t="s">
        <v>111</v>
      </c>
      <c r="D649" s="71" t="s">
        <v>188</v>
      </c>
      <c r="E649" s="71"/>
      <c r="F649" s="71"/>
      <c r="G649" s="71"/>
      <c r="H649" s="192">
        <v>8636042.1600000001</v>
      </c>
      <c r="I649" s="192"/>
      <c r="J649" s="192">
        <v>7438436.96</v>
      </c>
      <c r="K649" s="192"/>
      <c r="L649" s="192">
        <v>1197605.2</v>
      </c>
      <c r="M649" s="192"/>
      <c r="N649" s="192">
        <v>8636042.1600000001</v>
      </c>
      <c r="O649" s="192"/>
      <c r="P649" s="192">
        <v>7438436.96</v>
      </c>
      <c r="Q649" s="192"/>
      <c r="R649" s="194">
        <v>1197605.2</v>
      </c>
      <c r="S649" s="72">
        <v>100</v>
      </c>
    </row>
    <row r="650" spans="1:19" ht="31.5" x14ac:dyDescent="0.25">
      <c r="A650" s="32"/>
      <c r="B650" s="70" t="s">
        <v>833</v>
      </c>
      <c r="C650" s="71" t="s">
        <v>111</v>
      </c>
      <c r="D650" s="71" t="s">
        <v>188</v>
      </c>
      <c r="E650" s="71" t="s">
        <v>196</v>
      </c>
      <c r="F650" s="71"/>
      <c r="G650" s="71"/>
      <c r="H650" s="192">
        <v>98310</v>
      </c>
      <c r="I650" s="192"/>
      <c r="J650" s="192">
        <v>98310</v>
      </c>
      <c r="K650" s="192"/>
      <c r="L650" s="192">
        <v>0</v>
      </c>
      <c r="M650" s="192"/>
      <c r="N650" s="192">
        <v>98310</v>
      </c>
      <c r="O650" s="192"/>
      <c r="P650" s="192">
        <v>98310</v>
      </c>
      <c r="Q650" s="192"/>
      <c r="R650" s="194">
        <v>0</v>
      </c>
      <c r="S650" s="72">
        <v>100</v>
      </c>
    </row>
    <row r="651" spans="1:19" ht="31.5" x14ac:dyDescent="0.25">
      <c r="A651" s="32"/>
      <c r="B651" s="70" t="s">
        <v>834</v>
      </c>
      <c r="C651" s="71" t="s">
        <v>111</v>
      </c>
      <c r="D651" s="71" t="s">
        <v>188</v>
      </c>
      <c r="E651" s="71" t="s">
        <v>196</v>
      </c>
      <c r="F651" s="71" t="s">
        <v>234</v>
      </c>
      <c r="G651" s="71"/>
      <c r="H651" s="192">
        <v>98310</v>
      </c>
      <c r="I651" s="192"/>
      <c r="J651" s="192">
        <v>98310</v>
      </c>
      <c r="K651" s="192"/>
      <c r="L651" s="192">
        <v>0</v>
      </c>
      <c r="M651" s="192"/>
      <c r="N651" s="192">
        <v>98310</v>
      </c>
      <c r="O651" s="192"/>
      <c r="P651" s="192">
        <v>98310</v>
      </c>
      <c r="Q651" s="192"/>
      <c r="R651" s="194">
        <v>0</v>
      </c>
      <c r="S651" s="72">
        <v>100</v>
      </c>
    </row>
    <row r="652" spans="1:19" ht="31.5" x14ac:dyDescent="0.25">
      <c r="A652" s="32"/>
      <c r="B652" s="70" t="s">
        <v>228</v>
      </c>
      <c r="C652" s="71" t="s">
        <v>111</v>
      </c>
      <c r="D652" s="71" t="s">
        <v>188</v>
      </c>
      <c r="E652" s="71" t="s">
        <v>196</v>
      </c>
      <c r="F652" s="71" t="s">
        <v>234</v>
      </c>
      <c r="G652" s="71" t="s">
        <v>768</v>
      </c>
      <c r="H652" s="192">
        <v>53310</v>
      </c>
      <c r="I652" s="192"/>
      <c r="J652" s="192">
        <v>53310</v>
      </c>
      <c r="K652" s="192"/>
      <c r="L652" s="192">
        <v>0</v>
      </c>
      <c r="M652" s="192"/>
      <c r="N652" s="192">
        <v>53310</v>
      </c>
      <c r="O652" s="192"/>
      <c r="P652" s="192">
        <v>53310</v>
      </c>
      <c r="Q652" s="192"/>
      <c r="R652" s="194">
        <v>0</v>
      </c>
      <c r="S652" s="72">
        <v>100</v>
      </c>
    </row>
    <row r="653" spans="1:19" ht="31.5" x14ac:dyDescent="0.25">
      <c r="A653" s="32"/>
      <c r="B653" s="70" t="s">
        <v>229</v>
      </c>
      <c r="C653" s="71" t="s">
        <v>111</v>
      </c>
      <c r="D653" s="71" t="s">
        <v>188</v>
      </c>
      <c r="E653" s="71" t="s">
        <v>196</v>
      </c>
      <c r="F653" s="71" t="s">
        <v>234</v>
      </c>
      <c r="G653" s="71" t="s">
        <v>230</v>
      </c>
      <c r="H653" s="192">
        <v>53310</v>
      </c>
      <c r="I653" s="192"/>
      <c r="J653" s="192">
        <v>53310</v>
      </c>
      <c r="K653" s="192"/>
      <c r="L653" s="192">
        <v>0</v>
      </c>
      <c r="M653" s="192"/>
      <c r="N653" s="192">
        <v>53310</v>
      </c>
      <c r="O653" s="192"/>
      <c r="P653" s="192">
        <v>53310</v>
      </c>
      <c r="Q653" s="192"/>
      <c r="R653" s="194">
        <v>0</v>
      </c>
      <c r="S653" s="72">
        <v>100</v>
      </c>
    </row>
    <row r="654" spans="1:19" x14ac:dyDescent="0.25">
      <c r="B654" s="70" t="s">
        <v>263</v>
      </c>
      <c r="C654" s="71" t="s">
        <v>111</v>
      </c>
      <c r="D654" s="71" t="s">
        <v>188</v>
      </c>
      <c r="E654" s="71" t="s">
        <v>196</v>
      </c>
      <c r="F654" s="71" t="s">
        <v>234</v>
      </c>
      <c r="G654" s="71" t="s">
        <v>835</v>
      </c>
      <c r="H654" s="192">
        <v>45000</v>
      </c>
      <c r="I654" s="192"/>
      <c r="J654" s="192">
        <v>45000</v>
      </c>
      <c r="K654" s="192"/>
      <c r="L654" s="192">
        <v>0</v>
      </c>
      <c r="M654" s="192"/>
      <c r="N654" s="192">
        <v>45000</v>
      </c>
      <c r="O654" s="192"/>
      <c r="P654" s="192">
        <v>45000</v>
      </c>
      <c r="Q654" s="192"/>
      <c r="R654" s="194">
        <v>0</v>
      </c>
      <c r="S654" s="72">
        <v>100</v>
      </c>
    </row>
    <row r="655" spans="1:19" x14ac:dyDescent="0.25">
      <c r="B655" s="70" t="s">
        <v>593</v>
      </c>
      <c r="C655" s="71" t="s">
        <v>111</v>
      </c>
      <c r="D655" s="71" t="s">
        <v>188</v>
      </c>
      <c r="E655" s="71" t="s">
        <v>196</v>
      </c>
      <c r="F655" s="71" t="s">
        <v>234</v>
      </c>
      <c r="G655" s="71" t="s">
        <v>594</v>
      </c>
      <c r="H655" s="192">
        <v>45000</v>
      </c>
      <c r="I655" s="192"/>
      <c r="J655" s="192">
        <v>45000</v>
      </c>
      <c r="K655" s="192"/>
      <c r="L655" s="192">
        <v>0</v>
      </c>
      <c r="M655" s="192"/>
      <c r="N655" s="192">
        <v>45000</v>
      </c>
      <c r="O655" s="192"/>
      <c r="P655" s="192">
        <v>45000</v>
      </c>
      <c r="Q655" s="192"/>
      <c r="R655" s="194">
        <v>0</v>
      </c>
      <c r="S655" s="72">
        <v>100</v>
      </c>
    </row>
    <row r="656" spans="1:19" x14ac:dyDescent="0.25">
      <c r="B656" s="70" t="s">
        <v>1046</v>
      </c>
      <c r="C656" s="71" t="s">
        <v>111</v>
      </c>
      <c r="D656" s="71" t="s">
        <v>188</v>
      </c>
      <c r="E656" s="71" t="s">
        <v>259</v>
      </c>
      <c r="F656" s="71"/>
      <c r="G656" s="71"/>
      <c r="H656" s="192">
        <v>1103404.83</v>
      </c>
      <c r="I656" s="192"/>
      <c r="J656" s="192">
        <v>5799.63</v>
      </c>
      <c r="K656" s="192"/>
      <c r="L656" s="192">
        <v>1097605.2</v>
      </c>
      <c r="M656" s="192"/>
      <c r="N656" s="192">
        <v>1103404.83</v>
      </c>
      <c r="O656" s="192"/>
      <c r="P656" s="192">
        <v>5799.63</v>
      </c>
      <c r="Q656" s="192"/>
      <c r="R656" s="194">
        <v>1097605.2</v>
      </c>
      <c r="S656" s="72">
        <v>100</v>
      </c>
    </row>
    <row r="657" spans="2:19" x14ac:dyDescent="0.25">
      <c r="B657" s="70" t="s">
        <v>1047</v>
      </c>
      <c r="C657" s="71" t="s">
        <v>111</v>
      </c>
      <c r="D657" s="71" t="s">
        <v>188</v>
      </c>
      <c r="E657" s="71" t="s">
        <v>259</v>
      </c>
      <c r="F657" s="71" t="s">
        <v>256</v>
      </c>
      <c r="G657" s="71"/>
      <c r="H657" s="192">
        <v>4813.72</v>
      </c>
      <c r="I657" s="192"/>
      <c r="J657" s="192">
        <v>4813.72</v>
      </c>
      <c r="K657" s="192"/>
      <c r="L657" s="192">
        <v>0</v>
      </c>
      <c r="M657" s="192"/>
      <c r="N657" s="192">
        <v>4813.72</v>
      </c>
      <c r="O657" s="192"/>
      <c r="P657" s="192">
        <v>4813.72</v>
      </c>
      <c r="Q657" s="192"/>
      <c r="R657" s="194">
        <v>0</v>
      </c>
      <c r="S657" s="72">
        <v>100</v>
      </c>
    </row>
    <row r="658" spans="2:19" ht="31.5" x14ac:dyDescent="0.25">
      <c r="B658" s="70" t="s">
        <v>228</v>
      </c>
      <c r="C658" s="71" t="s">
        <v>111</v>
      </c>
      <c r="D658" s="71" t="s">
        <v>188</v>
      </c>
      <c r="E658" s="71" t="s">
        <v>259</v>
      </c>
      <c r="F658" s="71" t="s">
        <v>256</v>
      </c>
      <c r="G658" s="71" t="s">
        <v>768</v>
      </c>
      <c r="H658" s="192">
        <v>4813.72</v>
      </c>
      <c r="I658" s="192"/>
      <c r="J658" s="192">
        <v>4813.72</v>
      </c>
      <c r="K658" s="192"/>
      <c r="L658" s="192">
        <v>0</v>
      </c>
      <c r="M658" s="192"/>
      <c r="N658" s="192">
        <v>4813.72</v>
      </c>
      <c r="O658" s="192"/>
      <c r="P658" s="192">
        <v>4813.72</v>
      </c>
      <c r="Q658" s="192"/>
      <c r="R658" s="194">
        <v>0</v>
      </c>
      <c r="S658" s="72">
        <v>100</v>
      </c>
    </row>
    <row r="659" spans="2:19" ht="31.5" x14ac:dyDescent="0.25">
      <c r="B659" s="70" t="s">
        <v>229</v>
      </c>
      <c r="C659" s="71" t="s">
        <v>111</v>
      </c>
      <c r="D659" s="71" t="s">
        <v>188</v>
      </c>
      <c r="E659" s="71" t="s">
        <v>259</v>
      </c>
      <c r="F659" s="71" t="s">
        <v>256</v>
      </c>
      <c r="G659" s="71" t="s">
        <v>230</v>
      </c>
      <c r="H659" s="192">
        <v>4813.72</v>
      </c>
      <c r="I659" s="192"/>
      <c r="J659" s="192">
        <v>4813.72</v>
      </c>
      <c r="K659" s="192"/>
      <c r="L659" s="192">
        <v>0</v>
      </c>
      <c r="M659" s="192"/>
      <c r="N659" s="192">
        <v>4813.72</v>
      </c>
      <c r="O659" s="192"/>
      <c r="P659" s="192">
        <v>4813.72</v>
      </c>
      <c r="Q659" s="192"/>
      <c r="R659" s="194">
        <v>0</v>
      </c>
      <c r="S659" s="72">
        <v>100</v>
      </c>
    </row>
    <row r="660" spans="2:19" x14ac:dyDescent="0.25">
      <c r="B660" s="70" t="s">
        <v>1047</v>
      </c>
      <c r="C660" s="71" t="s">
        <v>111</v>
      </c>
      <c r="D660" s="71" t="s">
        <v>188</v>
      </c>
      <c r="E660" s="71" t="s">
        <v>259</v>
      </c>
      <c r="F660" s="71" t="s">
        <v>1048</v>
      </c>
      <c r="G660" s="71"/>
      <c r="H660" s="192">
        <v>97605.2</v>
      </c>
      <c r="I660" s="192"/>
      <c r="J660" s="192">
        <v>0</v>
      </c>
      <c r="K660" s="192"/>
      <c r="L660" s="192">
        <v>97605.2</v>
      </c>
      <c r="M660" s="192"/>
      <c r="N660" s="192">
        <v>97605.2</v>
      </c>
      <c r="O660" s="192"/>
      <c r="P660" s="192">
        <v>0</v>
      </c>
      <c r="Q660" s="192"/>
      <c r="R660" s="194">
        <v>97605.2</v>
      </c>
      <c r="S660" s="72">
        <v>100</v>
      </c>
    </row>
    <row r="661" spans="2:19" ht="31.5" x14ac:dyDescent="0.25">
      <c r="B661" s="70" t="s">
        <v>228</v>
      </c>
      <c r="C661" s="71" t="s">
        <v>111</v>
      </c>
      <c r="D661" s="71" t="s">
        <v>188</v>
      </c>
      <c r="E661" s="71" t="s">
        <v>259</v>
      </c>
      <c r="F661" s="71" t="s">
        <v>1048</v>
      </c>
      <c r="G661" s="71" t="s">
        <v>768</v>
      </c>
      <c r="H661" s="192">
        <v>97605.2</v>
      </c>
      <c r="I661" s="192"/>
      <c r="J661" s="192">
        <v>0</v>
      </c>
      <c r="K661" s="192"/>
      <c r="L661" s="192">
        <v>97605.2</v>
      </c>
      <c r="M661" s="192"/>
      <c r="N661" s="192">
        <v>97605.2</v>
      </c>
      <c r="O661" s="192"/>
      <c r="P661" s="192">
        <v>0</v>
      </c>
      <c r="Q661" s="192"/>
      <c r="R661" s="194">
        <v>97605.2</v>
      </c>
      <c r="S661" s="72">
        <v>100</v>
      </c>
    </row>
    <row r="662" spans="2:19" ht="31.5" x14ac:dyDescent="0.25">
      <c r="B662" s="70" t="s">
        <v>229</v>
      </c>
      <c r="C662" s="71" t="s">
        <v>111</v>
      </c>
      <c r="D662" s="71" t="s">
        <v>188</v>
      </c>
      <c r="E662" s="71" t="s">
        <v>259</v>
      </c>
      <c r="F662" s="71" t="s">
        <v>1048</v>
      </c>
      <c r="G662" s="71" t="s">
        <v>230</v>
      </c>
      <c r="H662" s="192">
        <v>97605.2</v>
      </c>
      <c r="I662" s="192"/>
      <c r="J662" s="192">
        <v>0</v>
      </c>
      <c r="K662" s="192"/>
      <c r="L662" s="192">
        <v>97605.2</v>
      </c>
      <c r="M662" s="192"/>
      <c r="N662" s="192">
        <v>97605.2</v>
      </c>
      <c r="O662" s="192"/>
      <c r="P662" s="192">
        <v>0</v>
      </c>
      <c r="Q662" s="192"/>
      <c r="R662" s="194">
        <v>97605.2</v>
      </c>
      <c r="S662" s="72">
        <v>100</v>
      </c>
    </row>
    <row r="663" spans="2:19" x14ac:dyDescent="0.25">
      <c r="B663" s="70" t="s">
        <v>1047</v>
      </c>
      <c r="C663" s="71" t="s">
        <v>111</v>
      </c>
      <c r="D663" s="71" t="s">
        <v>188</v>
      </c>
      <c r="E663" s="71" t="s">
        <v>259</v>
      </c>
      <c r="F663" s="71" t="s">
        <v>270</v>
      </c>
      <c r="G663" s="71"/>
      <c r="H663" s="192">
        <v>1000000</v>
      </c>
      <c r="I663" s="192"/>
      <c r="J663" s="192">
        <v>0</v>
      </c>
      <c r="K663" s="192"/>
      <c r="L663" s="192">
        <v>1000000</v>
      </c>
      <c r="M663" s="192"/>
      <c r="N663" s="192">
        <v>1000000</v>
      </c>
      <c r="O663" s="192"/>
      <c r="P663" s="192">
        <v>0</v>
      </c>
      <c r="Q663" s="192"/>
      <c r="R663" s="194">
        <v>1000000</v>
      </c>
      <c r="S663" s="72">
        <v>100</v>
      </c>
    </row>
    <row r="664" spans="2:19" ht="31.5" x14ac:dyDescent="0.25">
      <c r="B664" s="70" t="s">
        <v>228</v>
      </c>
      <c r="C664" s="71" t="s">
        <v>111</v>
      </c>
      <c r="D664" s="71" t="s">
        <v>188</v>
      </c>
      <c r="E664" s="71" t="s">
        <v>259</v>
      </c>
      <c r="F664" s="71" t="s">
        <v>270</v>
      </c>
      <c r="G664" s="71" t="s">
        <v>768</v>
      </c>
      <c r="H664" s="192">
        <v>1000000</v>
      </c>
      <c r="I664" s="192"/>
      <c r="J664" s="192">
        <v>0</v>
      </c>
      <c r="K664" s="192"/>
      <c r="L664" s="192">
        <v>1000000</v>
      </c>
      <c r="M664" s="192"/>
      <c r="N664" s="192">
        <v>1000000</v>
      </c>
      <c r="O664" s="192"/>
      <c r="P664" s="192">
        <v>0</v>
      </c>
      <c r="Q664" s="192"/>
      <c r="R664" s="194">
        <v>1000000</v>
      </c>
      <c r="S664" s="72">
        <v>100</v>
      </c>
    </row>
    <row r="665" spans="2:19" ht="31.5" x14ac:dyDescent="0.25">
      <c r="B665" s="70" t="s">
        <v>229</v>
      </c>
      <c r="C665" s="71" t="s">
        <v>111</v>
      </c>
      <c r="D665" s="71" t="s">
        <v>188</v>
      </c>
      <c r="E665" s="71" t="s">
        <v>259</v>
      </c>
      <c r="F665" s="71" t="s">
        <v>270</v>
      </c>
      <c r="G665" s="71" t="s">
        <v>230</v>
      </c>
      <c r="H665" s="192">
        <v>1000000</v>
      </c>
      <c r="I665" s="192"/>
      <c r="J665" s="192">
        <v>0</v>
      </c>
      <c r="K665" s="192"/>
      <c r="L665" s="192">
        <v>1000000</v>
      </c>
      <c r="M665" s="192"/>
      <c r="N665" s="192">
        <v>1000000</v>
      </c>
      <c r="O665" s="192"/>
      <c r="P665" s="192">
        <v>0</v>
      </c>
      <c r="Q665" s="192"/>
      <c r="R665" s="194">
        <v>1000000</v>
      </c>
      <c r="S665" s="72">
        <v>100</v>
      </c>
    </row>
    <row r="666" spans="2:19" x14ac:dyDescent="0.25">
      <c r="B666" s="70" t="s">
        <v>1047</v>
      </c>
      <c r="C666" s="71" t="s">
        <v>111</v>
      </c>
      <c r="D666" s="71" t="s">
        <v>188</v>
      </c>
      <c r="E666" s="71" t="s">
        <v>259</v>
      </c>
      <c r="F666" s="71" t="s">
        <v>1049</v>
      </c>
      <c r="G666" s="71"/>
      <c r="H666" s="192">
        <v>985.91</v>
      </c>
      <c r="I666" s="192"/>
      <c r="J666" s="192">
        <v>985.91</v>
      </c>
      <c r="K666" s="192"/>
      <c r="L666" s="192">
        <v>0</v>
      </c>
      <c r="M666" s="192"/>
      <c r="N666" s="192">
        <v>985.91</v>
      </c>
      <c r="O666" s="192"/>
      <c r="P666" s="192">
        <v>985.91</v>
      </c>
      <c r="Q666" s="192"/>
      <c r="R666" s="194">
        <v>0</v>
      </c>
      <c r="S666" s="72">
        <v>100</v>
      </c>
    </row>
    <row r="667" spans="2:19" ht="31.5" x14ac:dyDescent="0.25">
      <c r="B667" s="70" t="s">
        <v>228</v>
      </c>
      <c r="C667" s="71" t="s">
        <v>111</v>
      </c>
      <c r="D667" s="71" t="s">
        <v>188</v>
      </c>
      <c r="E667" s="71" t="s">
        <v>259</v>
      </c>
      <c r="F667" s="71" t="s">
        <v>1049</v>
      </c>
      <c r="G667" s="71" t="s">
        <v>768</v>
      </c>
      <c r="H667" s="192">
        <v>985.91</v>
      </c>
      <c r="I667" s="192"/>
      <c r="J667" s="192">
        <v>985.91</v>
      </c>
      <c r="K667" s="192"/>
      <c r="L667" s="192">
        <v>0</v>
      </c>
      <c r="M667" s="192"/>
      <c r="N667" s="192">
        <v>985.91</v>
      </c>
      <c r="O667" s="192"/>
      <c r="P667" s="192">
        <v>985.91</v>
      </c>
      <c r="Q667" s="192"/>
      <c r="R667" s="194">
        <v>0</v>
      </c>
      <c r="S667" s="72">
        <v>100</v>
      </c>
    </row>
    <row r="668" spans="2:19" ht="31.5" x14ac:dyDescent="0.25">
      <c r="B668" s="70" t="s">
        <v>229</v>
      </c>
      <c r="C668" s="71" t="s">
        <v>111</v>
      </c>
      <c r="D668" s="71" t="s">
        <v>188</v>
      </c>
      <c r="E668" s="71" t="s">
        <v>259</v>
      </c>
      <c r="F668" s="71" t="s">
        <v>1049</v>
      </c>
      <c r="G668" s="71" t="s">
        <v>230</v>
      </c>
      <c r="H668" s="192">
        <v>985.91</v>
      </c>
      <c r="I668" s="192"/>
      <c r="J668" s="192">
        <v>985.91</v>
      </c>
      <c r="K668" s="192"/>
      <c r="L668" s="192">
        <v>0</v>
      </c>
      <c r="M668" s="192"/>
      <c r="N668" s="192">
        <v>985.91</v>
      </c>
      <c r="O668" s="192"/>
      <c r="P668" s="192">
        <v>985.91</v>
      </c>
      <c r="Q668" s="192"/>
      <c r="R668" s="194">
        <v>0</v>
      </c>
      <c r="S668" s="72">
        <v>100</v>
      </c>
    </row>
    <row r="669" spans="2:19" ht="31.5" x14ac:dyDescent="0.25">
      <c r="B669" s="70" t="s">
        <v>611</v>
      </c>
      <c r="C669" s="71" t="s">
        <v>111</v>
      </c>
      <c r="D669" s="71" t="s">
        <v>188</v>
      </c>
      <c r="E669" s="71" t="s">
        <v>358</v>
      </c>
      <c r="F669" s="71"/>
      <c r="G669" s="71"/>
      <c r="H669" s="192">
        <v>7334327.3300000001</v>
      </c>
      <c r="I669" s="192"/>
      <c r="J669" s="192">
        <v>7334327.3300000001</v>
      </c>
      <c r="K669" s="192"/>
      <c r="L669" s="192">
        <v>0</v>
      </c>
      <c r="M669" s="192"/>
      <c r="N669" s="192">
        <v>7334327.3300000001</v>
      </c>
      <c r="O669" s="192"/>
      <c r="P669" s="192">
        <v>7334327.3300000001</v>
      </c>
      <c r="Q669" s="192"/>
      <c r="R669" s="194">
        <v>0</v>
      </c>
      <c r="S669" s="72">
        <v>100</v>
      </c>
    </row>
    <row r="670" spans="2:19" ht="31.5" x14ac:dyDescent="0.25">
      <c r="B670" s="70" t="s">
        <v>889</v>
      </c>
      <c r="C670" s="71" t="s">
        <v>111</v>
      </c>
      <c r="D670" s="71" t="s">
        <v>188</v>
      </c>
      <c r="E670" s="71" t="s">
        <v>358</v>
      </c>
      <c r="F670" s="71" t="s">
        <v>890</v>
      </c>
      <c r="G670" s="71"/>
      <c r="H670" s="192">
        <v>7334327.3300000001</v>
      </c>
      <c r="I670" s="192"/>
      <c r="J670" s="192">
        <v>7334327.3300000001</v>
      </c>
      <c r="K670" s="192"/>
      <c r="L670" s="192">
        <v>0</v>
      </c>
      <c r="M670" s="192"/>
      <c r="N670" s="192">
        <v>7334327.3300000001</v>
      </c>
      <c r="O670" s="192"/>
      <c r="P670" s="192">
        <v>7334327.3300000001</v>
      </c>
      <c r="Q670" s="192"/>
      <c r="R670" s="194">
        <v>0</v>
      </c>
      <c r="S670" s="72">
        <v>100</v>
      </c>
    </row>
    <row r="671" spans="2:19" x14ac:dyDescent="0.25">
      <c r="B671" s="70" t="s">
        <v>257</v>
      </c>
      <c r="C671" s="71" t="s">
        <v>111</v>
      </c>
      <c r="D671" s="71" t="s">
        <v>188</v>
      </c>
      <c r="E671" s="71" t="s">
        <v>358</v>
      </c>
      <c r="F671" s="71" t="s">
        <v>890</v>
      </c>
      <c r="G671" s="71" t="s">
        <v>840</v>
      </c>
      <c r="H671" s="192">
        <v>7334327.3300000001</v>
      </c>
      <c r="I671" s="192"/>
      <c r="J671" s="192">
        <v>7334327.3300000001</v>
      </c>
      <c r="K671" s="192"/>
      <c r="L671" s="192">
        <v>0</v>
      </c>
      <c r="M671" s="192"/>
      <c r="N671" s="192">
        <v>7334327.3300000001</v>
      </c>
      <c r="O671" s="192"/>
      <c r="P671" s="192">
        <v>7334327.3300000001</v>
      </c>
      <c r="Q671" s="192"/>
      <c r="R671" s="194">
        <v>0</v>
      </c>
      <c r="S671" s="72">
        <v>100</v>
      </c>
    </row>
    <row r="672" spans="2:19" x14ac:dyDescent="0.25">
      <c r="B672" s="70" t="s">
        <v>54</v>
      </c>
      <c r="C672" s="71" t="s">
        <v>111</v>
      </c>
      <c r="D672" s="71" t="s">
        <v>188</v>
      </c>
      <c r="E672" s="71" t="s">
        <v>358</v>
      </c>
      <c r="F672" s="71" t="s">
        <v>890</v>
      </c>
      <c r="G672" s="71" t="s">
        <v>258</v>
      </c>
      <c r="H672" s="192">
        <v>7334327.3300000001</v>
      </c>
      <c r="I672" s="192"/>
      <c r="J672" s="192">
        <v>7334327.3300000001</v>
      </c>
      <c r="K672" s="192"/>
      <c r="L672" s="192">
        <v>0</v>
      </c>
      <c r="M672" s="192"/>
      <c r="N672" s="192">
        <v>7334327.3300000001</v>
      </c>
      <c r="O672" s="192"/>
      <c r="P672" s="192">
        <v>7334327.3300000001</v>
      </c>
      <c r="Q672" s="192"/>
      <c r="R672" s="194">
        <v>0</v>
      </c>
      <c r="S672" s="72">
        <v>100</v>
      </c>
    </row>
    <row r="673" spans="2:19" ht="31.5" x14ac:dyDescent="0.25">
      <c r="B673" s="70" t="s">
        <v>766</v>
      </c>
      <c r="C673" s="71" t="s">
        <v>111</v>
      </c>
      <c r="D673" s="71" t="s">
        <v>188</v>
      </c>
      <c r="E673" s="71" t="s">
        <v>767</v>
      </c>
      <c r="F673" s="71"/>
      <c r="G673" s="71"/>
      <c r="H673" s="192">
        <v>100000</v>
      </c>
      <c r="I673" s="192"/>
      <c r="J673" s="192">
        <v>0</v>
      </c>
      <c r="K673" s="192"/>
      <c r="L673" s="192">
        <v>100000</v>
      </c>
      <c r="M673" s="192"/>
      <c r="N673" s="192">
        <v>100000</v>
      </c>
      <c r="O673" s="192"/>
      <c r="P673" s="192">
        <v>0</v>
      </c>
      <c r="Q673" s="192"/>
      <c r="R673" s="194">
        <v>100000</v>
      </c>
      <c r="S673" s="72">
        <v>100</v>
      </c>
    </row>
    <row r="674" spans="2:19" x14ac:dyDescent="0.25">
      <c r="B674" s="70" t="s">
        <v>925</v>
      </c>
      <c r="C674" s="71" t="s">
        <v>111</v>
      </c>
      <c r="D674" s="71" t="s">
        <v>188</v>
      </c>
      <c r="E674" s="71" t="s">
        <v>767</v>
      </c>
      <c r="F674" s="71" t="s">
        <v>595</v>
      </c>
      <c r="G674" s="71"/>
      <c r="H674" s="192">
        <v>50000</v>
      </c>
      <c r="I674" s="192"/>
      <c r="J674" s="192">
        <v>0</v>
      </c>
      <c r="K674" s="192"/>
      <c r="L674" s="192">
        <v>50000</v>
      </c>
      <c r="M674" s="192"/>
      <c r="N674" s="192">
        <v>50000</v>
      </c>
      <c r="O674" s="192"/>
      <c r="P674" s="192">
        <v>0</v>
      </c>
      <c r="Q674" s="192"/>
      <c r="R674" s="194">
        <v>50000</v>
      </c>
      <c r="S674" s="72">
        <v>100</v>
      </c>
    </row>
    <row r="675" spans="2:19" ht="31.5" x14ac:dyDescent="0.25">
      <c r="B675" s="70" t="s">
        <v>228</v>
      </c>
      <c r="C675" s="71" t="s">
        <v>111</v>
      </c>
      <c r="D675" s="71" t="s">
        <v>188</v>
      </c>
      <c r="E675" s="71" t="s">
        <v>767</v>
      </c>
      <c r="F675" s="71" t="s">
        <v>595</v>
      </c>
      <c r="G675" s="71" t="s">
        <v>768</v>
      </c>
      <c r="H675" s="192">
        <v>50000</v>
      </c>
      <c r="I675" s="192"/>
      <c r="J675" s="192">
        <v>0</v>
      </c>
      <c r="K675" s="192"/>
      <c r="L675" s="192">
        <v>50000</v>
      </c>
      <c r="M675" s="192"/>
      <c r="N675" s="192">
        <v>50000</v>
      </c>
      <c r="O675" s="192"/>
      <c r="P675" s="192">
        <v>0</v>
      </c>
      <c r="Q675" s="192"/>
      <c r="R675" s="194">
        <v>50000</v>
      </c>
      <c r="S675" s="72">
        <v>100</v>
      </c>
    </row>
    <row r="676" spans="2:19" ht="31.5" x14ac:dyDescent="0.25">
      <c r="B676" s="70" t="s">
        <v>229</v>
      </c>
      <c r="C676" s="71" t="s">
        <v>111</v>
      </c>
      <c r="D676" s="71" t="s">
        <v>188</v>
      </c>
      <c r="E676" s="71" t="s">
        <v>767</v>
      </c>
      <c r="F676" s="71" t="s">
        <v>595</v>
      </c>
      <c r="G676" s="71" t="s">
        <v>230</v>
      </c>
      <c r="H676" s="192">
        <v>50000</v>
      </c>
      <c r="I676" s="192"/>
      <c r="J676" s="192">
        <v>0</v>
      </c>
      <c r="K676" s="192"/>
      <c r="L676" s="192">
        <v>50000</v>
      </c>
      <c r="M676" s="192"/>
      <c r="N676" s="192">
        <v>50000</v>
      </c>
      <c r="O676" s="192"/>
      <c r="P676" s="192">
        <v>0</v>
      </c>
      <c r="Q676" s="192"/>
      <c r="R676" s="194">
        <v>50000</v>
      </c>
      <c r="S676" s="72">
        <v>100</v>
      </c>
    </row>
    <row r="677" spans="2:19" ht="63" x14ac:dyDescent="0.25">
      <c r="B677" s="70" t="s">
        <v>769</v>
      </c>
      <c r="C677" s="71" t="s">
        <v>111</v>
      </c>
      <c r="D677" s="71" t="s">
        <v>188</v>
      </c>
      <c r="E677" s="71" t="s">
        <v>767</v>
      </c>
      <c r="F677" s="71" t="s">
        <v>926</v>
      </c>
      <c r="G677" s="71"/>
      <c r="H677" s="192">
        <v>50000</v>
      </c>
      <c r="I677" s="192"/>
      <c r="J677" s="192">
        <v>0</v>
      </c>
      <c r="K677" s="192"/>
      <c r="L677" s="192">
        <v>50000</v>
      </c>
      <c r="M677" s="192"/>
      <c r="N677" s="192">
        <v>50000</v>
      </c>
      <c r="O677" s="192"/>
      <c r="P677" s="192">
        <v>0</v>
      </c>
      <c r="Q677" s="192"/>
      <c r="R677" s="194">
        <v>50000</v>
      </c>
      <c r="S677" s="72">
        <v>100</v>
      </c>
    </row>
    <row r="678" spans="2:19" ht="31.5" x14ac:dyDescent="0.25">
      <c r="B678" s="70" t="s">
        <v>228</v>
      </c>
      <c r="C678" s="71" t="s">
        <v>111</v>
      </c>
      <c r="D678" s="71" t="s">
        <v>188</v>
      </c>
      <c r="E678" s="71" t="s">
        <v>767</v>
      </c>
      <c r="F678" s="71" t="s">
        <v>926</v>
      </c>
      <c r="G678" s="71" t="s">
        <v>768</v>
      </c>
      <c r="H678" s="192">
        <v>50000</v>
      </c>
      <c r="I678" s="192"/>
      <c r="J678" s="192">
        <v>0</v>
      </c>
      <c r="K678" s="192"/>
      <c r="L678" s="192">
        <v>50000</v>
      </c>
      <c r="M678" s="192"/>
      <c r="N678" s="192">
        <v>50000</v>
      </c>
      <c r="O678" s="192"/>
      <c r="P678" s="192">
        <v>0</v>
      </c>
      <c r="Q678" s="192"/>
      <c r="R678" s="194">
        <v>50000</v>
      </c>
      <c r="S678" s="72">
        <v>100</v>
      </c>
    </row>
    <row r="679" spans="2:19" ht="31.5" x14ac:dyDescent="0.25">
      <c r="B679" s="70" t="s">
        <v>229</v>
      </c>
      <c r="C679" s="71" t="s">
        <v>111</v>
      </c>
      <c r="D679" s="71" t="s">
        <v>188</v>
      </c>
      <c r="E679" s="71" t="s">
        <v>767</v>
      </c>
      <c r="F679" s="71" t="s">
        <v>926</v>
      </c>
      <c r="G679" s="71" t="s">
        <v>230</v>
      </c>
      <c r="H679" s="192">
        <v>50000</v>
      </c>
      <c r="I679" s="192"/>
      <c r="J679" s="192">
        <v>0</v>
      </c>
      <c r="K679" s="192"/>
      <c r="L679" s="192">
        <v>50000</v>
      </c>
      <c r="M679" s="192"/>
      <c r="N679" s="192">
        <v>50000</v>
      </c>
      <c r="O679" s="192"/>
      <c r="P679" s="192">
        <v>0</v>
      </c>
      <c r="Q679" s="192"/>
      <c r="R679" s="194">
        <v>50000</v>
      </c>
      <c r="S679" s="72">
        <v>100</v>
      </c>
    </row>
    <row r="680" spans="2:19" x14ac:dyDescent="0.25">
      <c r="B680" s="101" t="s">
        <v>907</v>
      </c>
      <c r="C680" s="102"/>
      <c r="D680" s="102"/>
      <c r="E680" s="102"/>
      <c r="F680" s="102"/>
      <c r="G680" s="103"/>
      <c r="H680" s="197">
        <v>1266280954.51</v>
      </c>
      <c r="I680" s="197"/>
      <c r="J680" s="197">
        <v>453920799.82999998</v>
      </c>
      <c r="K680" s="197"/>
      <c r="L680" s="197">
        <v>798638698.25999999</v>
      </c>
      <c r="M680" s="197"/>
      <c r="N680" s="197">
        <v>1249305391.55</v>
      </c>
      <c r="O680" s="197"/>
      <c r="P680" s="197">
        <v>439307657.75999999</v>
      </c>
      <c r="Q680" s="197"/>
      <c r="R680" s="196">
        <v>798034302.48000002</v>
      </c>
      <c r="S680" s="73">
        <v>98.659415756073741</v>
      </c>
    </row>
  </sheetData>
  <mergeCells count="3359">
    <mergeCell ref="H678:I678"/>
    <mergeCell ref="J678:K678"/>
    <mergeCell ref="L678:M678"/>
    <mergeCell ref="N678:O678"/>
    <mergeCell ref="P678:Q678"/>
    <mergeCell ref="H679:I679"/>
    <mergeCell ref="J679:K679"/>
    <mergeCell ref="L679:M679"/>
    <mergeCell ref="N679:O679"/>
    <mergeCell ref="P679:Q679"/>
    <mergeCell ref="B680:G680"/>
    <mergeCell ref="H680:I680"/>
    <mergeCell ref="J680:K680"/>
    <mergeCell ref="L680:M680"/>
    <mergeCell ref="N680:O680"/>
    <mergeCell ref="P680:Q680"/>
    <mergeCell ref="H674:I674"/>
    <mergeCell ref="J674:K674"/>
    <mergeCell ref="L674:M674"/>
    <mergeCell ref="N674:O674"/>
    <mergeCell ref="P674:Q674"/>
    <mergeCell ref="H675:I675"/>
    <mergeCell ref="J675:K675"/>
    <mergeCell ref="L675:M675"/>
    <mergeCell ref="N675:O675"/>
    <mergeCell ref="P675:Q675"/>
    <mergeCell ref="H676:I676"/>
    <mergeCell ref="J676:K676"/>
    <mergeCell ref="L676:M676"/>
    <mergeCell ref="N676:O676"/>
    <mergeCell ref="P676:Q676"/>
    <mergeCell ref="H677:I677"/>
    <mergeCell ref="J677:K677"/>
    <mergeCell ref="L677:M677"/>
    <mergeCell ref="N677:O677"/>
    <mergeCell ref="P677:Q677"/>
    <mergeCell ref="H670:I670"/>
    <mergeCell ref="J670:K670"/>
    <mergeCell ref="L670:M670"/>
    <mergeCell ref="N670:O670"/>
    <mergeCell ref="P670:Q670"/>
    <mergeCell ref="H671:I671"/>
    <mergeCell ref="J671:K671"/>
    <mergeCell ref="L671:M671"/>
    <mergeCell ref="N671:O671"/>
    <mergeCell ref="P671:Q671"/>
    <mergeCell ref="H672:I672"/>
    <mergeCell ref="J672:K672"/>
    <mergeCell ref="L672:M672"/>
    <mergeCell ref="N672:O672"/>
    <mergeCell ref="P672:Q672"/>
    <mergeCell ref="H673:I673"/>
    <mergeCell ref="J673:K673"/>
    <mergeCell ref="L673:M673"/>
    <mergeCell ref="N673:O673"/>
    <mergeCell ref="P673:Q673"/>
    <mergeCell ref="H666:I666"/>
    <mergeCell ref="J666:K666"/>
    <mergeCell ref="L666:M666"/>
    <mergeCell ref="N666:O666"/>
    <mergeCell ref="P666:Q666"/>
    <mergeCell ref="H667:I667"/>
    <mergeCell ref="J667:K667"/>
    <mergeCell ref="L667:M667"/>
    <mergeCell ref="N667:O667"/>
    <mergeCell ref="P667:Q667"/>
    <mergeCell ref="H668:I668"/>
    <mergeCell ref="J668:K668"/>
    <mergeCell ref="L668:M668"/>
    <mergeCell ref="N668:O668"/>
    <mergeCell ref="P668:Q668"/>
    <mergeCell ref="H669:I669"/>
    <mergeCell ref="J669:K669"/>
    <mergeCell ref="L669:M669"/>
    <mergeCell ref="N669:O669"/>
    <mergeCell ref="P669:Q669"/>
    <mergeCell ref="H662:I662"/>
    <mergeCell ref="J662:K662"/>
    <mergeCell ref="L662:M662"/>
    <mergeCell ref="N662:O662"/>
    <mergeCell ref="P662:Q662"/>
    <mergeCell ref="H663:I663"/>
    <mergeCell ref="J663:K663"/>
    <mergeCell ref="L663:M663"/>
    <mergeCell ref="N663:O663"/>
    <mergeCell ref="P663:Q663"/>
    <mergeCell ref="H664:I664"/>
    <mergeCell ref="J664:K664"/>
    <mergeCell ref="L664:M664"/>
    <mergeCell ref="N664:O664"/>
    <mergeCell ref="P664:Q664"/>
    <mergeCell ref="H665:I665"/>
    <mergeCell ref="J665:K665"/>
    <mergeCell ref="L665:M665"/>
    <mergeCell ref="N665:O665"/>
    <mergeCell ref="P665:Q665"/>
    <mergeCell ref="H658:I658"/>
    <mergeCell ref="J658:K658"/>
    <mergeCell ref="L658:M658"/>
    <mergeCell ref="N658:O658"/>
    <mergeCell ref="P658:Q658"/>
    <mergeCell ref="H659:I659"/>
    <mergeCell ref="J659:K659"/>
    <mergeCell ref="L659:M659"/>
    <mergeCell ref="N659:O659"/>
    <mergeCell ref="P659:Q659"/>
    <mergeCell ref="H660:I660"/>
    <mergeCell ref="J660:K660"/>
    <mergeCell ref="L660:M660"/>
    <mergeCell ref="N660:O660"/>
    <mergeCell ref="P660:Q660"/>
    <mergeCell ref="H661:I661"/>
    <mergeCell ref="J661:K661"/>
    <mergeCell ref="L661:M661"/>
    <mergeCell ref="N661:O661"/>
    <mergeCell ref="P661:Q661"/>
    <mergeCell ref="H654:I654"/>
    <mergeCell ref="J654:K654"/>
    <mergeCell ref="L654:M654"/>
    <mergeCell ref="N654:O654"/>
    <mergeCell ref="P654:Q654"/>
    <mergeCell ref="H655:I655"/>
    <mergeCell ref="J655:K655"/>
    <mergeCell ref="L655:M655"/>
    <mergeCell ref="N655:O655"/>
    <mergeCell ref="P655:Q655"/>
    <mergeCell ref="H656:I656"/>
    <mergeCell ref="J656:K656"/>
    <mergeCell ref="L656:M656"/>
    <mergeCell ref="N656:O656"/>
    <mergeCell ref="P656:Q656"/>
    <mergeCell ref="H657:I657"/>
    <mergeCell ref="J657:K657"/>
    <mergeCell ref="L657:M657"/>
    <mergeCell ref="N657:O657"/>
    <mergeCell ref="P657:Q657"/>
    <mergeCell ref="P653:Q653"/>
    <mergeCell ref="A1:S1"/>
    <mergeCell ref="A2:S2"/>
    <mergeCell ref="A3:S3"/>
    <mergeCell ref="A4:S4"/>
    <mergeCell ref="A5:S5"/>
    <mergeCell ref="A7:S7"/>
    <mergeCell ref="A8:S8"/>
    <mergeCell ref="A9:S9"/>
    <mergeCell ref="A10:S10"/>
    <mergeCell ref="A12:A13"/>
    <mergeCell ref="A6:S6"/>
    <mergeCell ref="A11:S11"/>
    <mergeCell ref="H653:I653"/>
    <mergeCell ref="J653:K653"/>
    <mergeCell ref="L653:M653"/>
    <mergeCell ref="N653:O653"/>
    <mergeCell ref="H652:I652"/>
    <mergeCell ref="J652:K652"/>
    <mergeCell ref="L652:M652"/>
    <mergeCell ref="N652:O652"/>
    <mergeCell ref="P652:Q652"/>
    <mergeCell ref="H651:I651"/>
    <mergeCell ref="J651:K651"/>
    <mergeCell ref="L651:M651"/>
    <mergeCell ref="N651:O651"/>
    <mergeCell ref="P651:Q651"/>
    <mergeCell ref="H650:I650"/>
    <mergeCell ref="J650:K650"/>
    <mergeCell ref="L650:M650"/>
    <mergeCell ref="N650:O650"/>
    <mergeCell ref="P650:Q650"/>
    <mergeCell ref="H649:I649"/>
    <mergeCell ref="J649:K649"/>
    <mergeCell ref="L649:M649"/>
    <mergeCell ref="N649:O649"/>
    <mergeCell ref="P649:Q649"/>
    <mergeCell ref="H648:I648"/>
    <mergeCell ref="J648:K648"/>
    <mergeCell ref="L648:M648"/>
    <mergeCell ref="N648:O648"/>
    <mergeCell ref="P648:Q648"/>
    <mergeCell ref="H647:I647"/>
    <mergeCell ref="J647:K647"/>
    <mergeCell ref="L647:M647"/>
    <mergeCell ref="N647:O647"/>
    <mergeCell ref="P647:Q647"/>
    <mergeCell ref="H646:I646"/>
    <mergeCell ref="J646:K646"/>
    <mergeCell ref="L646:M646"/>
    <mergeCell ref="N646:O646"/>
    <mergeCell ref="P646:Q646"/>
    <mergeCell ref="H645:I645"/>
    <mergeCell ref="J645:K645"/>
    <mergeCell ref="L645:M645"/>
    <mergeCell ref="N645:O645"/>
    <mergeCell ref="P645:Q645"/>
    <mergeCell ref="H644:I644"/>
    <mergeCell ref="J644:K644"/>
    <mergeCell ref="L644:M644"/>
    <mergeCell ref="N644:O644"/>
    <mergeCell ref="P644:Q644"/>
    <mergeCell ref="H643:I643"/>
    <mergeCell ref="J643:K643"/>
    <mergeCell ref="L643:M643"/>
    <mergeCell ref="N643:O643"/>
    <mergeCell ref="P643:Q643"/>
    <mergeCell ref="H642:I642"/>
    <mergeCell ref="J642:K642"/>
    <mergeCell ref="L642:M642"/>
    <mergeCell ref="N642:O642"/>
    <mergeCell ref="P642:Q642"/>
    <mergeCell ref="H641:I641"/>
    <mergeCell ref="J641:K641"/>
    <mergeCell ref="L641:M641"/>
    <mergeCell ref="N641:O641"/>
    <mergeCell ref="P641:Q641"/>
    <mergeCell ref="H640:I640"/>
    <mergeCell ref="J640:K640"/>
    <mergeCell ref="L640:M640"/>
    <mergeCell ref="N640:O640"/>
    <mergeCell ref="P640:Q640"/>
    <mergeCell ref="H639:I639"/>
    <mergeCell ref="J639:K639"/>
    <mergeCell ref="L639:M639"/>
    <mergeCell ref="N639:O639"/>
    <mergeCell ref="P639:Q639"/>
    <mergeCell ref="H638:I638"/>
    <mergeCell ref="J638:K638"/>
    <mergeCell ref="L638:M638"/>
    <mergeCell ref="N638:O638"/>
    <mergeCell ref="P638:Q638"/>
    <mergeCell ref="H637:I637"/>
    <mergeCell ref="J637:K637"/>
    <mergeCell ref="L637:M637"/>
    <mergeCell ref="N637:O637"/>
    <mergeCell ref="P637:Q637"/>
    <mergeCell ref="H636:I636"/>
    <mergeCell ref="J636:K636"/>
    <mergeCell ref="L636:M636"/>
    <mergeCell ref="N636:O636"/>
    <mergeCell ref="P636:Q636"/>
    <mergeCell ref="H635:I635"/>
    <mergeCell ref="J635:K635"/>
    <mergeCell ref="L635:M635"/>
    <mergeCell ref="N635:O635"/>
    <mergeCell ref="P635:Q635"/>
    <mergeCell ref="H634:I634"/>
    <mergeCell ref="J634:K634"/>
    <mergeCell ref="L634:M634"/>
    <mergeCell ref="N634:O634"/>
    <mergeCell ref="P634:Q634"/>
    <mergeCell ref="H633:I633"/>
    <mergeCell ref="J633:K633"/>
    <mergeCell ref="L633:M633"/>
    <mergeCell ref="N633:O633"/>
    <mergeCell ref="P633:Q633"/>
    <mergeCell ref="H632:I632"/>
    <mergeCell ref="J632:K632"/>
    <mergeCell ref="L632:M632"/>
    <mergeCell ref="N632:O632"/>
    <mergeCell ref="P632:Q632"/>
    <mergeCell ref="H631:I631"/>
    <mergeCell ref="J631:K631"/>
    <mergeCell ref="L631:M631"/>
    <mergeCell ref="N631:O631"/>
    <mergeCell ref="P631:Q631"/>
    <mergeCell ref="H630:I630"/>
    <mergeCell ref="J630:K630"/>
    <mergeCell ref="L630:M630"/>
    <mergeCell ref="N630:O630"/>
    <mergeCell ref="P630:Q630"/>
    <mergeCell ref="H629:I629"/>
    <mergeCell ref="J629:K629"/>
    <mergeCell ref="L629:M629"/>
    <mergeCell ref="N629:O629"/>
    <mergeCell ref="P629:Q629"/>
    <mergeCell ref="H628:I628"/>
    <mergeCell ref="J628:K628"/>
    <mergeCell ref="L628:M628"/>
    <mergeCell ref="N628:O628"/>
    <mergeCell ref="P628:Q628"/>
    <mergeCell ref="H627:I627"/>
    <mergeCell ref="J627:K627"/>
    <mergeCell ref="L627:M627"/>
    <mergeCell ref="N627:O627"/>
    <mergeCell ref="P627:Q627"/>
    <mergeCell ref="H626:I626"/>
    <mergeCell ref="J626:K626"/>
    <mergeCell ref="L626:M626"/>
    <mergeCell ref="N626:O626"/>
    <mergeCell ref="P626:Q626"/>
    <mergeCell ref="H625:I625"/>
    <mergeCell ref="J625:K625"/>
    <mergeCell ref="L625:M625"/>
    <mergeCell ref="N625:O625"/>
    <mergeCell ref="P625:Q625"/>
    <mergeCell ref="H624:I624"/>
    <mergeCell ref="J624:K624"/>
    <mergeCell ref="L624:M624"/>
    <mergeCell ref="N624:O624"/>
    <mergeCell ref="P624:Q624"/>
    <mergeCell ref="H623:I623"/>
    <mergeCell ref="J623:K623"/>
    <mergeCell ref="L623:M623"/>
    <mergeCell ref="N623:O623"/>
    <mergeCell ref="P623:Q623"/>
    <mergeCell ref="H622:I622"/>
    <mergeCell ref="J622:K622"/>
    <mergeCell ref="L622:M622"/>
    <mergeCell ref="N622:O622"/>
    <mergeCell ref="P622:Q622"/>
    <mergeCell ref="H621:I621"/>
    <mergeCell ref="J621:K621"/>
    <mergeCell ref="L621:M621"/>
    <mergeCell ref="N621:O621"/>
    <mergeCell ref="P621:Q621"/>
    <mergeCell ref="H620:I620"/>
    <mergeCell ref="J620:K620"/>
    <mergeCell ref="L620:M620"/>
    <mergeCell ref="N620:O620"/>
    <mergeCell ref="P620:Q620"/>
    <mergeCell ref="H619:I619"/>
    <mergeCell ref="J619:K619"/>
    <mergeCell ref="L619:M619"/>
    <mergeCell ref="N619:O619"/>
    <mergeCell ref="P619:Q619"/>
    <mergeCell ref="H618:I618"/>
    <mergeCell ref="J618:K618"/>
    <mergeCell ref="L618:M618"/>
    <mergeCell ref="N618:O618"/>
    <mergeCell ref="P618:Q618"/>
    <mergeCell ref="H617:I617"/>
    <mergeCell ref="J617:K617"/>
    <mergeCell ref="L617:M617"/>
    <mergeCell ref="N617:O617"/>
    <mergeCell ref="P617:Q617"/>
    <mergeCell ref="H616:I616"/>
    <mergeCell ref="J616:K616"/>
    <mergeCell ref="L616:M616"/>
    <mergeCell ref="N616:O616"/>
    <mergeCell ref="P616:Q616"/>
    <mergeCell ref="H615:I615"/>
    <mergeCell ref="J615:K615"/>
    <mergeCell ref="L615:M615"/>
    <mergeCell ref="N615:O615"/>
    <mergeCell ref="P615:Q615"/>
    <mergeCell ref="H614:I614"/>
    <mergeCell ref="J614:K614"/>
    <mergeCell ref="L614:M614"/>
    <mergeCell ref="N614:O614"/>
    <mergeCell ref="P614:Q614"/>
    <mergeCell ref="H613:I613"/>
    <mergeCell ref="J613:K613"/>
    <mergeCell ref="L613:M613"/>
    <mergeCell ref="N613:O613"/>
    <mergeCell ref="P613:Q613"/>
    <mergeCell ref="H612:I612"/>
    <mergeCell ref="J612:K612"/>
    <mergeCell ref="L612:M612"/>
    <mergeCell ref="N612:O612"/>
    <mergeCell ref="P612:Q612"/>
    <mergeCell ref="H611:I611"/>
    <mergeCell ref="J611:K611"/>
    <mergeCell ref="L611:M611"/>
    <mergeCell ref="N611:O611"/>
    <mergeCell ref="P611:Q611"/>
    <mergeCell ref="H610:I610"/>
    <mergeCell ref="J610:K610"/>
    <mergeCell ref="L610:M610"/>
    <mergeCell ref="N610:O610"/>
    <mergeCell ref="P610:Q610"/>
    <mergeCell ref="H609:I609"/>
    <mergeCell ref="J609:K609"/>
    <mergeCell ref="L609:M609"/>
    <mergeCell ref="N609:O609"/>
    <mergeCell ref="P609:Q609"/>
    <mergeCell ref="H608:I608"/>
    <mergeCell ref="J608:K608"/>
    <mergeCell ref="L608:M608"/>
    <mergeCell ref="N608:O608"/>
    <mergeCell ref="P608:Q608"/>
    <mergeCell ref="H607:I607"/>
    <mergeCell ref="J607:K607"/>
    <mergeCell ref="L607:M607"/>
    <mergeCell ref="N607:O607"/>
    <mergeCell ref="P607:Q607"/>
    <mergeCell ref="H606:I606"/>
    <mergeCell ref="J606:K606"/>
    <mergeCell ref="L606:M606"/>
    <mergeCell ref="N606:O606"/>
    <mergeCell ref="P606:Q606"/>
    <mergeCell ref="H605:I605"/>
    <mergeCell ref="J605:K605"/>
    <mergeCell ref="L605:M605"/>
    <mergeCell ref="N605:O605"/>
    <mergeCell ref="P605:Q605"/>
    <mergeCell ref="H604:I604"/>
    <mergeCell ref="J604:K604"/>
    <mergeCell ref="L604:M604"/>
    <mergeCell ref="N604:O604"/>
    <mergeCell ref="P604:Q604"/>
    <mergeCell ref="H603:I603"/>
    <mergeCell ref="J603:K603"/>
    <mergeCell ref="L603:M603"/>
    <mergeCell ref="N603:O603"/>
    <mergeCell ref="P603:Q603"/>
    <mergeCell ref="H602:I602"/>
    <mergeCell ref="J602:K602"/>
    <mergeCell ref="L602:M602"/>
    <mergeCell ref="N602:O602"/>
    <mergeCell ref="P602:Q602"/>
    <mergeCell ref="H601:I601"/>
    <mergeCell ref="J601:K601"/>
    <mergeCell ref="L601:M601"/>
    <mergeCell ref="N601:O601"/>
    <mergeCell ref="P601:Q601"/>
    <mergeCell ref="H600:I600"/>
    <mergeCell ref="J600:K600"/>
    <mergeCell ref="L600:M600"/>
    <mergeCell ref="N600:O600"/>
    <mergeCell ref="P600:Q600"/>
    <mergeCell ref="H599:I599"/>
    <mergeCell ref="J599:K599"/>
    <mergeCell ref="L599:M599"/>
    <mergeCell ref="N599:O599"/>
    <mergeCell ref="P599:Q599"/>
    <mergeCell ref="H598:I598"/>
    <mergeCell ref="J598:K598"/>
    <mergeCell ref="L598:M598"/>
    <mergeCell ref="N598:O598"/>
    <mergeCell ref="P598:Q598"/>
    <mergeCell ref="H597:I597"/>
    <mergeCell ref="J597:K597"/>
    <mergeCell ref="L597:M597"/>
    <mergeCell ref="N597:O597"/>
    <mergeCell ref="P597:Q597"/>
    <mergeCell ref="H596:I596"/>
    <mergeCell ref="J596:K596"/>
    <mergeCell ref="L596:M596"/>
    <mergeCell ref="N596:O596"/>
    <mergeCell ref="P596:Q596"/>
    <mergeCell ref="H595:I595"/>
    <mergeCell ref="J595:K595"/>
    <mergeCell ref="L595:M595"/>
    <mergeCell ref="N595:O595"/>
    <mergeCell ref="P595:Q595"/>
    <mergeCell ref="H594:I594"/>
    <mergeCell ref="J594:K594"/>
    <mergeCell ref="L594:M594"/>
    <mergeCell ref="N594:O594"/>
    <mergeCell ref="P594:Q594"/>
    <mergeCell ref="H593:I593"/>
    <mergeCell ref="J593:K593"/>
    <mergeCell ref="L593:M593"/>
    <mergeCell ref="N593:O593"/>
    <mergeCell ref="P593:Q593"/>
    <mergeCell ref="H592:I592"/>
    <mergeCell ref="J592:K592"/>
    <mergeCell ref="L592:M592"/>
    <mergeCell ref="N592:O592"/>
    <mergeCell ref="P592:Q592"/>
    <mergeCell ref="H591:I591"/>
    <mergeCell ref="J591:K591"/>
    <mergeCell ref="L591:M591"/>
    <mergeCell ref="N591:O591"/>
    <mergeCell ref="P591:Q591"/>
    <mergeCell ref="H590:I590"/>
    <mergeCell ref="J590:K590"/>
    <mergeCell ref="L590:M590"/>
    <mergeCell ref="N590:O590"/>
    <mergeCell ref="P590:Q590"/>
    <mergeCell ref="H589:I589"/>
    <mergeCell ref="J589:K589"/>
    <mergeCell ref="L589:M589"/>
    <mergeCell ref="N589:O589"/>
    <mergeCell ref="P589:Q589"/>
    <mergeCell ref="H588:I588"/>
    <mergeCell ref="J588:K588"/>
    <mergeCell ref="L588:M588"/>
    <mergeCell ref="N588:O588"/>
    <mergeCell ref="P588:Q588"/>
    <mergeCell ref="H587:I587"/>
    <mergeCell ref="J587:K587"/>
    <mergeCell ref="L587:M587"/>
    <mergeCell ref="N587:O587"/>
    <mergeCell ref="P587:Q587"/>
    <mergeCell ref="H586:I586"/>
    <mergeCell ref="J586:K586"/>
    <mergeCell ref="L586:M586"/>
    <mergeCell ref="N586:O586"/>
    <mergeCell ref="P586:Q586"/>
    <mergeCell ref="H585:I585"/>
    <mergeCell ref="J585:K585"/>
    <mergeCell ref="L585:M585"/>
    <mergeCell ref="N585:O585"/>
    <mergeCell ref="P585:Q585"/>
    <mergeCell ref="H584:I584"/>
    <mergeCell ref="J584:K584"/>
    <mergeCell ref="L584:M584"/>
    <mergeCell ref="N584:O584"/>
    <mergeCell ref="P584:Q584"/>
    <mergeCell ref="H583:I583"/>
    <mergeCell ref="J583:K583"/>
    <mergeCell ref="L583:M583"/>
    <mergeCell ref="N583:O583"/>
    <mergeCell ref="P583:Q583"/>
    <mergeCell ref="H582:I582"/>
    <mergeCell ref="J582:K582"/>
    <mergeCell ref="L582:M582"/>
    <mergeCell ref="N582:O582"/>
    <mergeCell ref="P582:Q582"/>
    <mergeCell ref="H581:I581"/>
    <mergeCell ref="J581:K581"/>
    <mergeCell ref="L581:M581"/>
    <mergeCell ref="N581:O581"/>
    <mergeCell ref="P581:Q581"/>
    <mergeCell ref="H580:I580"/>
    <mergeCell ref="J580:K580"/>
    <mergeCell ref="L580:M580"/>
    <mergeCell ref="N580:O580"/>
    <mergeCell ref="P580:Q580"/>
    <mergeCell ref="H579:I579"/>
    <mergeCell ref="J579:K579"/>
    <mergeCell ref="L579:M579"/>
    <mergeCell ref="N579:O579"/>
    <mergeCell ref="P579:Q579"/>
    <mergeCell ref="H578:I578"/>
    <mergeCell ref="J578:K578"/>
    <mergeCell ref="L578:M578"/>
    <mergeCell ref="N578:O578"/>
    <mergeCell ref="P578:Q578"/>
    <mergeCell ref="H577:I577"/>
    <mergeCell ref="J577:K577"/>
    <mergeCell ref="L577:M577"/>
    <mergeCell ref="N577:O577"/>
    <mergeCell ref="P577:Q577"/>
    <mergeCell ref="H576:I576"/>
    <mergeCell ref="J576:K576"/>
    <mergeCell ref="L576:M576"/>
    <mergeCell ref="N576:O576"/>
    <mergeCell ref="P576:Q576"/>
    <mergeCell ref="H575:I575"/>
    <mergeCell ref="J575:K575"/>
    <mergeCell ref="L575:M575"/>
    <mergeCell ref="N575:O575"/>
    <mergeCell ref="P575:Q575"/>
    <mergeCell ref="H574:I574"/>
    <mergeCell ref="J574:K574"/>
    <mergeCell ref="L574:M574"/>
    <mergeCell ref="N574:O574"/>
    <mergeCell ref="P574:Q574"/>
    <mergeCell ref="H573:I573"/>
    <mergeCell ref="J573:K573"/>
    <mergeCell ref="L573:M573"/>
    <mergeCell ref="N573:O573"/>
    <mergeCell ref="P573:Q573"/>
    <mergeCell ref="H572:I572"/>
    <mergeCell ref="J572:K572"/>
    <mergeCell ref="L572:M572"/>
    <mergeCell ref="N572:O572"/>
    <mergeCell ref="P572:Q572"/>
    <mergeCell ref="H571:I571"/>
    <mergeCell ref="J571:K571"/>
    <mergeCell ref="L571:M571"/>
    <mergeCell ref="N571:O571"/>
    <mergeCell ref="P571:Q571"/>
    <mergeCell ref="H570:I570"/>
    <mergeCell ref="J570:K570"/>
    <mergeCell ref="L570:M570"/>
    <mergeCell ref="N570:O570"/>
    <mergeCell ref="P570:Q570"/>
    <mergeCell ref="H569:I569"/>
    <mergeCell ref="J569:K569"/>
    <mergeCell ref="L569:M569"/>
    <mergeCell ref="N569:O569"/>
    <mergeCell ref="P569:Q569"/>
    <mergeCell ref="H568:I568"/>
    <mergeCell ref="J568:K568"/>
    <mergeCell ref="L568:M568"/>
    <mergeCell ref="N568:O568"/>
    <mergeCell ref="P568:Q568"/>
    <mergeCell ref="H567:I567"/>
    <mergeCell ref="J567:K567"/>
    <mergeCell ref="L567:M567"/>
    <mergeCell ref="N567:O567"/>
    <mergeCell ref="P567:Q567"/>
    <mergeCell ref="H566:I566"/>
    <mergeCell ref="J566:K566"/>
    <mergeCell ref="L566:M566"/>
    <mergeCell ref="N566:O566"/>
    <mergeCell ref="P566:Q566"/>
    <mergeCell ref="H565:I565"/>
    <mergeCell ref="J565:K565"/>
    <mergeCell ref="L565:M565"/>
    <mergeCell ref="N565:O565"/>
    <mergeCell ref="P565:Q565"/>
    <mergeCell ref="H564:I564"/>
    <mergeCell ref="J564:K564"/>
    <mergeCell ref="L564:M564"/>
    <mergeCell ref="N564:O564"/>
    <mergeCell ref="P564:Q564"/>
    <mergeCell ref="H563:I563"/>
    <mergeCell ref="J563:K563"/>
    <mergeCell ref="L563:M563"/>
    <mergeCell ref="N563:O563"/>
    <mergeCell ref="P563:Q563"/>
    <mergeCell ref="H562:I562"/>
    <mergeCell ref="J562:K562"/>
    <mergeCell ref="L562:M562"/>
    <mergeCell ref="N562:O562"/>
    <mergeCell ref="P562:Q562"/>
    <mergeCell ref="H561:I561"/>
    <mergeCell ref="J561:K561"/>
    <mergeCell ref="L561:M561"/>
    <mergeCell ref="N561:O561"/>
    <mergeCell ref="P561:Q561"/>
    <mergeCell ref="H560:I560"/>
    <mergeCell ref="J560:K560"/>
    <mergeCell ref="L560:M560"/>
    <mergeCell ref="N560:O560"/>
    <mergeCell ref="P560:Q560"/>
    <mergeCell ref="H559:I559"/>
    <mergeCell ref="J559:K559"/>
    <mergeCell ref="L559:M559"/>
    <mergeCell ref="N559:O559"/>
    <mergeCell ref="P559:Q559"/>
    <mergeCell ref="H558:I558"/>
    <mergeCell ref="J558:K558"/>
    <mergeCell ref="L558:M558"/>
    <mergeCell ref="N558:O558"/>
    <mergeCell ref="P558:Q558"/>
    <mergeCell ref="H557:I557"/>
    <mergeCell ref="J557:K557"/>
    <mergeCell ref="L557:M557"/>
    <mergeCell ref="N557:O557"/>
    <mergeCell ref="P557:Q557"/>
    <mergeCell ref="H556:I556"/>
    <mergeCell ref="J556:K556"/>
    <mergeCell ref="L556:M556"/>
    <mergeCell ref="N556:O556"/>
    <mergeCell ref="P556:Q556"/>
    <mergeCell ref="H555:I555"/>
    <mergeCell ref="J555:K555"/>
    <mergeCell ref="L555:M555"/>
    <mergeCell ref="N555:O555"/>
    <mergeCell ref="P555:Q555"/>
    <mergeCell ref="H554:I554"/>
    <mergeCell ref="J554:K554"/>
    <mergeCell ref="L554:M554"/>
    <mergeCell ref="N554:O554"/>
    <mergeCell ref="P554:Q554"/>
    <mergeCell ref="H553:I553"/>
    <mergeCell ref="J553:K553"/>
    <mergeCell ref="L553:M553"/>
    <mergeCell ref="N553:O553"/>
    <mergeCell ref="P553:Q553"/>
    <mergeCell ref="H552:I552"/>
    <mergeCell ref="J552:K552"/>
    <mergeCell ref="L552:M552"/>
    <mergeCell ref="N552:O552"/>
    <mergeCell ref="P552:Q552"/>
    <mergeCell ref="H551:I551"/>
    <mergeCell ref="J551:K551"/>
    <mergeCell ref="L551:M551"/>
    <mergeCell ref="N551:O551"/>
    <mergeCell ref="P551:Q551"/>
    <mergeCell ref="H550:I550"/>
    <mergeCell ref="J550:K550"/>
    <mergeCell ref="L550:M550"/>
    <mergeCell ref="N550:O550"/>
    <mergeCell ref="P550:Q550"/>
    <mergeCell ref="H549:I549"/>
    <mergeCell ref="J549:K549"/>
    <mergeCell ref="L549:M549"/>
    <mergeCell ref="N549:O549"/>
    <mergeCell ref="P549:Q549"/>
    <mergeCell ref="H548:I548"/>
    <mergeCell ref="J548:K548"/>
    <mergeCell ref="L548:M548"/>
    <mergeCell ref="N548:O548"/>
    <mergeCell ref="P548:Q548"/>
    <mergeCell ref="H547:I547"/>
    <mergeCell ref="J547:K547"/>
    <mergeCell ref="L547:M547"/>
    <mergeCell ref="N547:O547"/>
    <mergeCell ref="P547:Q547"/>
    <mergeCell ref="H546:I546"/>
    <mergeCell ref="J546:K546"/>
    <mergeCell ref="L546:M546"/>
    <mergeCell ref="N546:O546"/>
    <mergeCell ref="P546:Q546"/>
    <mergeCell ref="H545:I545"/>
    <mergeCell ref="J545:K545"/>
    <mergeCell ref="L545:M545"/>
    <mergeCell ref="N545:O545"/>
    <mergeCell ref="P545:Q545"/>
    <mergeCell ref="H544:I544"/>
    <mergeCell ref="J544:K544"/>
    <mergeCell ref="L544:M544"/>
    <mergeCell ref="N544:O544"/>
    <mergeCell ref="P544:Q544"/>
    <mergeCell ref="H543:I543"/>
    <mergeCell ref="J543:K543"/>
    <mergeCell ref="L543:M543"/>
    <mergeCell ref="N543:O543"/>
    <mergeCell ref="P543:Q543"/>
    <mergeCell ref="H542:I542"/>
    <mergeCell ref="J542:K542"/>
    <mergeCell ref="L542:M542"/>
    <mergeCell ref="N542:O542"/>
    <mergeCell ref="P542:Q542"/>
    <mergeCell ref="H541:I541"/>
    <mergeCell ref="J541:K541"/>
    <mergeCell ref="L541:M541"/>
    <mergeCell ref="N541:O541"/>
    <mergeCell ref="P541:Q541"/>
    <mergeCell ref="H540:I540"/>
    <mergeCell ref="J540:K540"/>
    <mergeCell ref="L540:M540"/>
    <mergeCell ref="N540:O540"/>
    <mergeCell ref="P540:Q540"/>
    <mergeCell ref="H539:I539"/>
    <mergeCell ref="J539:K539"/>
    <mergeCell ref="L539:M539"/>
    <mergeCell ref="N539:O539"/>
    <mergeCell ref="P539:Q539"/>
    <mergeCell ref="H538:I538"/>
    <mergeCell ref="J538:K538"/>
    <mergeCell ref="L538:M538"/>
    <mergeCell ref="N538:O538"/>
    <mergeCell ref="P538:Q538"/>
    <mergeCell ref="H537:I537"/>
    <mergeCell ref="J537:K537"/>
    <mergeCell ref="L537:M537"/>
    <mergeCell ref="N537:O537"/>
    <mergeCell ref="P537:Q537"/>
    <mergeCell ref="H536:I536"/>
    <mergeCell ref="J536:K536"/>
    <mergeCell ref="L536:M536"/>
    <mergeCell ref="N536:O536"/>
    <mergeCell ref="P536:Q536"/>
    <mergeCell ref="H535:I535"/>
    <mergeCell ref="J535:K535"/>
    <mergeCell ref="L535:M535"/>
    <mergeCell ref="N535:O535"/>
    <mergeCell ref="P535:Q535"/>
    <mergeCell ref="H534:I534"/>
    <mergeCell ref="J534:K534"/>
    <mergeCell ref="L534:M534"/>
    <mergeCell ref="N534:O534"/>
    <mergeCell ref="P534:Q534"/>
    <mergeCell ref="H533:I533"/>
    <mergeCell ref="J533:K533"/>
    <mergeCell ref="L533:M533"/>
    <mergeCell ref="N533:O533"/>
    <mergeCell ref="P533:Q533"/>
    <mergeCell ref="H532:I532"/>
    <mergeCell ref="J532:K532"/>
    <mergeCell ref="L532:M532"/>
    <mergeCell ref="N532:O532"/>
    <mergeCell ref="P532:Q532"/>
    <mergeCell ref="H531:I531"/>
    <mergeCell ref="J531:K531"/>
    <mergeCell ref="L531:M531"/>
    <mergeCell ref="N531:O531"/>
    <mergeCell ref="P531:Q531"/>
    <mergeCell ref="H530:I530"/>
    <mergeCell ref="J530:K530"/>
    <mergeCell ref="L530:M530"/>
    <mergeCell ref="N530:O530"/>
    <mergeCell ref="P530:Q530"/>
    <mergeCell ref="H529:I529"/>
    <mergeCell ref="J529:K529"/>
    <mergeCell ref="L529:M529"/>
    <mergeCell ref="N529:O529"/>
    <mergeCell ref="P529:Q529"/>
    <mergeCell ref="H528:I528"/>
    <mergeCell ref="J528:K528"/>
    <mergeCell ref="L528:M528"/>
    <mergeCell ref="N528:O528"/>
    <mergeCell ref="P528:Q528"/>
    <mergeCell ref="H527:I527"/>
    <mergeCell ref="J527:K527"/>
    <mergeCell ref="L527:M527"/>
    <mergeCell ref="N527:O527"/>
    <mergeCell ref="P527:Q527"/>
    <mergeCell ref="H526:I526"/>
    <mergeCell ref="J526:K526"/>
    <mergeCell ref="L526:M526"/>
    <mergeCell ref="N526:O526"/>
    <mergeCell ref="P526:Q526"/>
    <mergeCell ref="H525:I525"/>
    <mergeCell ref="J525:K525"/>
    <mergeCell ref="L525:M525"/>
    <mergeCell ref="N525:O525"/>
    <mergeCell ref="P525:Q525"/>
    <mergeCell ref="H524:I524"/>
    <mergeCell ref="J524:K524"/>
    <mergeCell ref="L524:M524"/>
    <mergeCell ref="N524:O524"/>
    <mergeCell ref="P524:Q524"/>
    <mergeCell ref="H523:I523"/>
    <mergeCell ref="J523:K523"/>
    <mergeCell ref="L523:M523"/>
    <mergeCell ref="N523:O523"/>
    <mergeCell ref="P523:Q523"/>
    <mergeCell ref="H522:I522"/>
    <mergeCell ref="J522:K522"/>
    <mergeCell ref="L522:M522"/>
    <mergeCell ref="N522:O522"/>
    <mergeCell ref="P522:Q522"/>
    <mergeCell ref="H521:I521"/>
    <mergeCell ref="J521:K521"/>
    <mergeCell ref="L521:M521"/>
    <mergeCell ref="N521:O521"/>
    <mergeCell ref="P521:Q521"/>
    <mergeCell ref="H520:I520"/>
    <mergeCell ref="J520:K520"/>
    <mergeCell ref="L520:M520"/>
    <mergeCell ref="N520:O520"/>
    <mergeCell ref="P520:Q520"/>
    <mergeCell ref="H519:I519"/>
    <mergeCell ref="J519:K519"/>
    <mergeCell ref="L519:M519"/>
    <mergeCell ref="N519:O519"/>
    <mergeCell ref="P519:Q519"/>
    <mergeCell ref="H518:I518"/>
    <mergeCell ref="J518:K518"/>
    <mergeCell ref="L518:M518"/>
    <mergeCell ref="N518:O518"/>
    <mergeCell ref="P518:Q518"/>
    <mergeCell ref="H517:I517"/>
    <mergeCell ref="J517:K517"/>
    <mergeCell ref="L517:M517"/>
    <mergeCell ref="N517:O517"/>
    <mergeCell ref="P517:Q517"/>
    <mergeCell ref="H516:I516"/>
    <mergeCell ref="J516:K516"/>
    <mergeCell ref="L516:M516"/>
    <mergeCell ref="N516:O516"/>
    <mergeCell ref="P516:Q516"/>
    <mergeCell ref="H515:I515"/>
    <mergeCell ref="J515:K515"/>
    <mergeCell ref="L515:M515"/>
    <mergeCell ref="N515:O515"/>
    <mergeCell ref="P515:Q515"/>
    <mergeCell ref="H514:I514"/>
    <mergeCell ref="J514:K514"/>
    <mergeCell ref="L514:M514"/>
    <mergeCell ref="N514:O514"/>
    <mergeCell ref="P514:Q514"/>
    <mergeCell ref="H513:I513"/>
    <mergeCell ref="J513:K513"/>
    <mergeCell ref="L513:M513"/>
    <mergeCell ref="N513:O513"/>
    <mergeCell ref="P513:Q513"/>
    <mergeCell ref="H512:I512"/>
    <mergeCell ref="J512:K512"/>
    <mergeCell ref="L512:M512"/>
    <mergeCell ref="N512:O512"/>
    <mergeCell ref="P512:Q512"/>
    <mergeCell ref="H511:I511"/>
    <mergeCell ref="J511:K511"/>
    <mergeCell ref="L511:M511"/>
    <mergeCell ref="N511:O511"/>
    <mergeCell ref="P511:Q511"/>
    <mergeCell ref="H510:I510"/>
    <mergeCell ref="J510:K510"/>
    <mergeCell ref="L510:M510"/>
    <mergeCell ref="N510:O510"/>
    <mergeCell ref="P510:Q510"/>
    <mergeCell ref="H509:I509"/>
    <mergeCell ref="J509:K509"/>
    <mergeCell ref="L509:M509"/>
    <mergeCell ref="N509:O509"/>
    <mergeCell ref="P509:Q509"/>
    <mergeCell ref="H508:I508"/>
    <mergeCell ref="J508:K508"/>
    <mergeCell ref="L508:M508"/>
    <mergeCell ref="N508:O508"/>
    <mergeCell ref="P508:Q508"/>
    <mergeCell ref="H507:I507"/>
    <mergeCell ref="J507:K507"/>
    <mergeCell ref="L507:M507"/>
    <mergeCell ref="N507:O507"/>
    <mergeCell ref="P507:Q507"/>
    <mergeCell ref="H506:I506"/>
    <mergeCell ref="J506:K506"/>
    <mergeCell ref="L506:M506"/>
    <mergeCell ref="N506:O506"/>
    <mergeCell ref="P506:Q506"/>
    <mergeCell ref="H505:I505"/>
    <mergeCell ref="J505:K505"/>
    <mergeCell ref="L505:M505"/>
    <mergeCell ref="N505:O505"/>
    <mergeCell ref="P505:Q505"/>
    <mergeCell ref="H504:I504"/>
    <mergeCell ref="J504:K504"/>
    <mergeCell ref="L504:M504"/>
    <mergeCell ref="N504:O504"/>
    <mergeCell ref="P504:Q504"/>
    <mergeCell ref="H503:I503"/>
    <mergeCell ref="J503:K503"/>
    <mergeCell ref="L503:M503"/>
    <mergeCell ref="N503:O503"/>
    <mergeCell ref="P503:Q503"/>
    <mergeCell ref="H502:I502"/>
    <mergeCell ref="J502:K502"/>
    <mergeCell ref="L502:M502"/>
    <mergeCell ref="N502:O502"/>
    <mergeCell ref="P502:Q502"/>
    <mergeCell ref="H501:I501"/>
    <mergeCell ref="J501:K501"/>
    <mergeCell ref="L501:M501"/>
    <mergeCell ref="N501:O501"/>
    <mergeCell ref="P501:Q501"/>
    <mergeCell ref="H500:I500"/>
    <mergeCell ref="J500:K500"/>
    <mergeCell ref="L500:M500"/>
    <mergeCell ref="N500:O500"/>
    <mergeCell ref="P500:Q500"/>
    <mergeCell ref="H499:I499"/>
    <mergeCell ref="J499:K499"/>
    <mergeCell ref="L499:M499"/>
    <mergeCell ref="N499:O499"/>
    <mergeCell ref="P499:Q499"/>
    <mergeCell ref="H498:I498"/>
    <mergeCell ref="J498:K498"/>
    <mergeCell ref="L498:M498"/>
    <mergeCell ref="N498:O498"/>
    <mergeCell ref="P498:Q498"/>
    <mergeCell ref="H497:I497"/>
    <mergeCell ref="J497:K497"/>
    <mergeCell ref="L497:M497"/>
    <mergeCell ref="N497:O497"/>
    <mergeCell ref="P497:Q497"/>
    <mergeCell ref="H496:I496"/>
    <mergeCell ref="J496:K496"/>
    <mergeCell ref="L496:M496"/>
    <mergeCell ref="N496:O496"/>
    <mergeCell ref="P496:Q496"/>
    <mergeCell ref="H495:I495"/>
    <mergeCell ref="J495:K495"/>
    <mergeCell ref="L495:M495"/>
    <mergeCell ref="N495:O495"/>
    <mergeCell ref="P495:Q495"/>
    <mergeCell ref="H494:I494"/>
    <mergeCell ref="J494:K494"/>
    <mergeCell ref="L494:M494"/>
    <mergeCell ref="N494:O494"/>
    <mergeCell ref="P494:Q494"/>
    <mergeCell ref="H493:I493"/>
    <mergeCell ref="J493:K493"/>
    <mergeCell ref="L493:M493"/>
    <mergeCell ref="N493:O493"/>
    <mergeCell ref="P493:Q493"/>
    <mergeCell ref="H492:I492"/>
    <mergeCell ref="J492:K492"/>
    <mergeCell ref="L492:M492"/>
    <mergeCell ref="N492:O492"/>
    <mergeCell ref="P492:Q492"/>
    <mergeCell ref="H491:I491"/>
    <mergeCell ref="J491:K491"/>
    <mergeCell ref="L491:M491"/>
    <mergeCell ref="N491:O491"/>
    <mergeCell ref="P491:Q491"/>
    <mergeCell ref="H490:I490"/>
    <mergeCell ref="J490:K490"/>
    <mergeCell ref="L490:M490"/>
    <mergeCell ref="N490:O490"/>
    <mergeCell ref="P490:Q490"/>
    <mergeCell ref="H489:I489"/>
    <mergeCell ref="J489:K489"/>
    <mergeCell ref="L489:M489"/>
    <mergeCell ref="N489:O489"/>
    <mergeCell ref="P489:Q489"/>
    <mergeCell ref="H488:I488"/>
    <mergeCell ref="J488:K488"/>
    <mergeCell ref="L488:M488"/>
    <mergeCell ref="N488:O488"/>
    <mergeCell ref="P488:Q488"/>
    <mergeCell ref="H487:I487"/>
    <mergeCell ref="J487:K487"/>
    <mergeCell ref="L487:M487"/>
    <mergeCell ref="N487:O487"/>
    <mergeCell ref="P487:Q487"/>
    <mergeCell ref="H486:I486"/>
    <mergeCell ref="J486:K486"/>
    <mergeCell ref="L486:M486"/>
    <mergeCell ref="N486:O486"/>
    <mergeCell ref="P486:Q486"/>
    <mergeCell ref="H485:I485"/>
    <mergeCell ref="J485:K485"/>
    <mergeCell ref="L485:M485"/>
    <mergeCell ref="N485:O485"/>
    <mergeCell ref="P485:Q485"/>
    <mergeCell ref="H484:I484"/>
    <mergeCell ref="J484:K484"/>
    <mergeCell ref="L484:M484"/>
    <mergeCell ref="N484:O484"/>
    <mergeCell ref="P484:Q484"/>
    <mergeCell ref="H483:I483"/>
    <mergeCell ref="J483:K483"/>
    <mergeCell ref="L483:M483"/>
    <mergeCell ref="N483:O483"/>
    <mergeCell ref="P483:Q483"/>
    <mergeCell ref="H482:I482"/>
    <mergeCell ref="J482:K482"/>
    <mergeCell ref="L482:M482"/>
    <mergeCell ref="N482:O482"/>
    <mergeCell ref="P482:Q482"/>
    <mergeCell ref="H481:I481"/>
    <mergeCell ref="J481:K481"/>
    <mergeCell ref="L481:M481"/>
    <mergeCell ref="N481:O481"/>
    <mergeCell ref="P481:Q481"/>
    <mergeCell ref="H480:I480"/>
    <mergeCell ref="J480:K480"/>
    <mergeCell ref="L480:M480"/>
    <mergeCell ref="N480:O480"/>
    <mergeCell ref="P480:Q480"/>
    <mergeCell ref="H479:I479"/>
    <mergeCell ref="J479:K479"/>
    <mergeCell ref="L479:M479"/>
    <mergeCell ref="N479:O479"/>
    <mergeCell ref="P479:Q479"/>
    <mergeCell ref="H478:I478"/>
    <mergeCell ref="J478:K478"/>
    <mergeCell ref="L478:M478"/>
    <mergeCell ref="N478:O478"/>
    <mergeCell ref="P478:Q478"/>
    <mergeCell ref="H477:I477"/>
    <mergeCell ref="J477:K477"/>
    <mergeCell ref="L477:M477"/>
    <mergeCell ref="N477:O477"/>
    <mergeCell ref="P477:Q477"/>
    <mergeCell ref="H476:I476"/>
    <mergeCell ref="J476:K476"/>
    <mergeCell ref="L476:M476"/>
    <mergeCell ref="N476:O476"/>
    <mergeCell ref="P476:Q476"/>
    <mergeCell ref="H475:I475"/>
    <mergeCell ref="J475:K475"/>
    <mergeCell ref="L475:M475"/>
    <mergeCell ref="N475:O475"/>
    <mergeCell ref="P475:Q475"/>
    <mergeCell ref="H474:I474"/>
    <mergeCell ref="J474:K474"/>
    <mergeCell ref="L474:M474"/>
    <mergeCell ref="N474:O474"/>
    <mergeCell ref="P474:Q474"/>
    <mergeCell ref="H473:I473"/>
    <mergeCell ref="J473:K473"/>
    <mergeCell ref="L473:M473"/>
    <mergeCell ref="N473:O473"/>
    <mergeCell ref="P473:Q473"/>
    <mergeCell ref="H472:I472"/>
    <mergeCell ref="J472:K472"/>
    <mergeCell ref="L472:M472"/>
    <mergeCell ref="N472:O472"/>
    <mergeCell ref="P472:Q472"/>
    <mergeCell ref="H471:I471"/>
    <mergeCell ref="J471:K471"/>
    <mergeCell ref="L471:M471"/>
    <mergeCell ref="N471:O471"/>
    <mergeCell ref="P471:Q471"/>
    <mergeCell ref="H470:I470"/>
    <mergeCell ref="J470:K470"/>
    <mergeCell ref="L470:M470"/>
    <mergeCell ref="N470:O470"/>
    <mergeCell ref="P470:Q470"/>
    <mergeCell ref="H469:I469"/>
    <mergeCell ref="J469:K469"/>
    <mergeCell ref="L469:M469"/>
    <mergeCell ref="N469:O469"/>
    <mergeCell ref="P469:Q469"/>
    <mergeCell ref="H468:I468"/>
    <mergeCell ref="J468:K468"/>
    <mergeCell ref="L468:M468"/>
    <mergeCell ref="N468:O468"/>
    <mergeCell ref="P468:Q468"/>
    <mergeCell ref="H467:I467"/>
    <mergeCell ref="J467:K467"/>
    <mergeCell ref="L467:M467"/>
    <mergeCell ref="N467:O467"/>
    <mergeCell ref="P467:Q467"/>
    <mergeCell ref="H466:I466"/>
    <mergeCell ref="J466:K466"/>
    <mergeCell ref="L466:M466"/>
    <mergeCell ref="N466:O466"/>
    <mergeCell ref="P466:Q466"/>
    <mergeCell ref="H465:I465"/>
    <mergeCell ref="J465:K465"/>
    <mergeCell ref="L465:M465"/>
    <mergeCell ref="N465:O465"/>
    <mergeCell ref="P465:Q465"/>
    <mergeCell ref="H464:I464"/>
    <mergeCell ref="J464:K464"/>
    <mergeCell ref="L464:M464"/>
    <mergeCell ref="N464:O464"/>
    <mergeCell ref="P464:Q464"/>
    <mergeCell ref="H463:I463"/>
    <mergeCell ref="J463:K463"/>
    <mergeCell ref="L463:M463"/>
    <mergeCell ref="N463:O463"/>
    <mergeCell ref="P463:Q463"/>
    <mergeCell ref="H462:I462"/>
    <mergeCell ref="J462:K462"/>
    <mergeCell ref="L462:M462"/>
    <mergeCell ref="N462:O462"/>
    <mergeCell ref="P462:Q462"/>
    <mergeCell ref="H461:I461"/>
    <mergeCell ref="J461:K461"/>
    <mergeCell ref="L461:M461"/>
    <mergeCell ref="N461:O461"/>
    <mergeCell ref="P461:Q461"/>
    <mergeCell ref="H460:I460"/>
    <mergeCell ref="J460:K460"/>
    <mergeCell ref="L460:M460"/>
    <mergeCell ref="N460:O460"/>
    <mergeCell ref="P460:Q460"/>
    <mergeCell ref="H459:I459"/>
    <mergeCell ref="J459:K459"/>
    <mergeCell ref="L459:M459"/>
    <mergeCell ref="N459:O459"/>
    <mergeCell ref="P459:Q459"/>
    <mergeCell ref="H458:I458"/>
    <mergeCell ref="J458:K458"/>
    <mergeCell ref="L458:M458"/>
    <mergeCell ref="N458:O458"/>
    <mergeCell ref="P458:Q458"/>
    <mergeCell ref="H457:I457"/>
    <mergeCell ref="J457:K457"/>
    <mergeCell ref="L457:M457"/>
    <mergeCell ref="N457:O457"/>
    <mergeCell ref="P457:Q457"/>
    <mergeCell ref="H456:I456"/>
    <mergeCell ref="J456:K456"/>
    <mergeCell ref="L456:M456"/>
    <mergeCell ref="N456:O456"/>
    <mergeCell ref="P456:Q456"/>
    <mergeCell ref="H455:I455"/>
    <mergeCell ref="J455:K455"/>
    <mergeCell ref="L455:M455"/>
    <mergeCell ref="N455:O455"/>
    <mergeCell ref="P455:Q455"/>
    <mergeCell ref="H454:I454"/>
    <mergeCell ref="J454:K454"/>
    <mergeCell ref="L454:M454"/>
    <mergeCell ref="N454:O454"/>
    <mergeCell ref="P454:Q454"/>
    <mergeCell ref="H453:I453"/>
    <mergeCell ref="J453:K453"/>
    <mergeCell ref="L453:M453"/>
    <mergeCell ref="N453:O453"/>
    <mergeCell ref="P453:Q453"/>
    <mergeCell ref="H452:I452"/>
    <mergeCell ref="J452:K452"/>
    <mergeCell ref="L452:M452"/>
    <mergeCell ref="N452:O452"/>
    <mergeCell ref="P452:Q452"/>
    <mergeCell ref="H451:I451"/>
    <mergeCell ref="J451:K451"/>
    <mergeCell ref="L451:M451"/>
    <mergeCell ref="N451:O451"/>
    <mergeCell ref="P451:Q451"/>
    <mergeCell ref="H450:I450"/>
    <mergeCell ref="J450:K450"/>
    <mergeCell ref="L450:M450"/>
    <mergeCell ref="N450:O450"/>
    <mergeCell ref="P450:Q450"/>
    <mergeCell ref="H449:I449"/>
    <mergeCell ref="J449:K449"/>
    <mergeCell ref="L449:M449"/>
    <mergeCell ref="N449:O449"/>
    <mergeCell ref="P449:Q449"/>
    <mergeCell ref="H448:I448"/>
    <mergeCell ref="J448:K448"/>
    <mergeCell ref="L448:M448"/>
    <mergeCell ref="N448:O448"/>
    <mergeCell ref="P448:Q448"/>
    <mergeCell ref="H447:I447"/>
    <mergeCell ref="J447:K447"/>
    <mergeCell ref="L447:M447"/>
    <mergeCell ref="N447:O447"/>
    <mergeCell ref="P447:Q447"/>
    <mergeCell ref="H446:I446"/>
    <mergeCell ref="J446:K446"/>
    <mergeCell ref="L446:M446"/>
    <mergeCell ref="N446:O446"/>
    <mergeCell ref="P446:Q446"/>
    <mergeCell ref="H445:I445"/>
    <mergeCell ref="J445:K445"/>
    <mergeCell ref="L445:M445"/>
    <mergeCell ref="N445:O445"/>
    <mergeCell ref="P445:Q445"/>
    <mergeCell ref="H444:I444"/>
    <mergeCell ref="J444:K444"/>
    <mergeCell ref="L444:M444"/>
    <mergeCell ref="N444:O444"/>
    <mergeCell ref="P444:Q444"/>
    <mergeCell ref="H443:I443"/>
    <mergeCell ref="J443:K443"/>
    <mergeCell ref="L443:M443"/>
    <mergeCell ref="N443:O443"/>
    <mergeCell ref="P443:Q443"/>
    <mergeCell ref="H442:I442"/>
    <mergeCell ref="J442:K442"/>
    <mergeCell ref="L442:M442"/>
    <mergeCell ref="N442:O442"/>
    <mergeCell ref="P442:Q442"/>
    <mergeCell ref="H441:I441"/>
    <mergeCell ref="J441:K441"/>
    <mergeCell ref="L441:M441"/>
    <mergeCell ref="N441:O441"/>
    <mergeCell ref="P441:Q441"/>
    <mergeCell ref="H440:I440"/>
    <mergeCell ref="J440:K440"/>
    <mergeCell ref="L440:M440"/>
    <mergeCell ref="N440:O440"/>
    <mergeCell ref="P440:Q440"/>
    <mergeCell ref="H439:I439"/>
    <mergeCell ref="J439:K439"/>
    <mergeCell ref="L439:M439"/>
    <mergeCell ref="N439:O439"/>
    <mergeCell ref="P439:Q439"/>
    <mergeCell ref="H438:I438"/>
    <mergeCell ref="J438:K438"/>
    <mergeCell ref="L438:M438"/>
    <mergeCell ref="N438:O438"/>
    <mergeCell ref="P438:Q438"/>
    <mergeCell ref="H437:I437"/>
    <mergeCell ref="J437:K437"/>
    <mergeCell ref="L437:M437"/>
    <mergeCell ref="N437:O437"/>
    <mergeCell ref="P437:Q437"/>
    <mergeCell ref="H436:I436"/>
    <mergeCell ref="J436:K436"/>
    <mergeCell ref="L436:M436"/>
    <mergeCell ref="N436:O436"/>
    <mergeCell ref="P436:Q436"/>
    <mergeCell ref="H435:I435"/>
    <mergeCell ref="J435:K435"/>
    <mergeCell ref="L435:M435"/>
    <mergeCell ref="N435:O435"/>
    <mergeCell ref="P435:Q435"/>
    <mergeCell ref="H434:I434"/>
    <mergeCell ref="J434:K434"/>
    <mergeCell ref="L434:M434"/>
    <mergeCell ref="N434:O434"/>
    <mergeCell ref="P434:Q434"/>
    <mergeCell ref="H433:I433"/>
    <mergeCell ref="J433:K433"/>
    <mergeCell ref="L433:M433"/>
    <mergeCell ref="N433:O433"/>
    <mergeCell ref="P433:Q433"/>
    <mergeCell ref="H432:I432"/>
    <mergeCell ref="J432:K432"/>
    <mergeCell ref="L432:M432"/>
    <mergeCell ref="N432:O432"/>
    <mergeCell ref="P432:Q432"/>
    <mergeCell ref="H431:I431"/>
    <mergeCell ref="J431:K431"/>
    <mergeCell ref="L431:M431"/>
    <mergeCell ref="N431:O431"/>
    <mergeCell ref="P431:Q431"/>
    <mergeCell ref="H430:I430"/>
    <mergeCell ref="J430:K430"/>
    <mergeCell ref="L430:M430"/>
    <mergeCell ref="N430:O430"/>
    <mergeCell ref="P430:Q430"/>
    <mergeCell ref="H429:I429"/>
    <mergeCell ref="J429:K429"/>
    <mergeCell ref="L429:M429"/>
    <mergeCell ref="N429:O429"/>
    <mergeCell ref="P429:Q429"/>
    <mergeCell ref="H428:I428"/>
    <mergeCell ref="J428:K428"/>
    <mergeCell ref="L428:M428"/>
    <mergeCell ref="N428:O428"/>
    <mergeCell ref="P428:Q428"/>
    <mergeCell ref="H427:I427"/>
    <mergeCell ref="J427:K427"/>
    <mergeCell ref="L427:M427"/>
    <mergeCell ref="N427:O427"/>
    <mergeCell ref="P427:Q427"/>
    <mergeCell ref="H426:I426"/>
    <mergeCell ref="J426:K426"/>
    <mergeCell ref="L426:M426"/>
    <mergeCell ref="N426:O426"/>
    <mergeCell ref="P426:Q426"/>
    <mergeCell ref="H425:I425"/>
    <mergeCell ref="J425:K425"/>
    <mergeCell ref="L425:M425"/>
    <mergeCell ref="N425:O425"/>
    <mergeCell ref="P425:Q425"/>
    <mergeCell ref="H424:I424"/>
    <mergeCell ref="J424:K424"/>
    <mergeCell ref="L424:M424"/>
    <mergeCell ref="N424:O424"/>
    <mergeCell ref="P424:Q424"/>
    <mergeCell ref="H423:I423"/>
    <mergeCell ref="J423:K423"/>
    <mergeCell ref="L423:M423"/>
    <mergeCell ref="N423:O423"/>
    <mergeCell ref="P423:Q423"/>
    <mergeCell ref="H422:I422"/>
    <mergeCell ref="J422:K422"/>
    <mergeCell ref="L422:M422"/>
    <mergeCell ref="N422:O422"/>
    <mergeCell ref="P422:Q422"/>
    <mergeCell ref="H421:I421"/>
    <mergeCell ref="J421:K421"/>
    <mergeCell ref="L421:M421"/>
    <mergeCell ref="N421:O421"/>
    <mergeCell ref="P421:Q421"/>
    <mergeCell ref="H420:I420"/>
    <mergeCell ref="J420:K420"/>
    <mergeCell ref="L420:M420"/>
    <mergeCell ref="N420:O420"/>
    <mergeCell ref="P420:Q420"/>
    <mergeCell ref="H419:I419"/>
    <mergeCell ref="J419:K419"/>
    <mergeCell ref="L419:M419"/>
    <mergeCell ref="N419:O419"/>
    <mergeCell ref="P419:Q419"/>
    <mergeCell ref="H418:I418"/>
    <mergeCell ref="J418:K418"/>
    <mergeCell ref="L418:M418"/>
    <mergeCell ref="N418:O418"/>
    <mergeCell ref="P418:Q418"/>
    <mergeCell ref="H417:I417"/>
    <mergeCell ref="J417:K417"/>
    <mergeCell ref="L417:M417"/>
    <mergeCell ref="N417:O417"/>
    <mergeCell ref="P417:Q417"/>
    <mergeCell ref="H416:I416"/>
    <mergeCell ref="J416:K416"/>
    <mergeCell ref="L416:M416"/>
    <mergeCell ref="N416:O416"/>
    <mergeCell ref="P416:Q416"/>
    <mergeCell ref="H415:I415"/>
    <mergeCell ref="J415:K415"/>
    <mergeCell ref="L415:M415"/>
    <mergeCell ref="N415:O415"/>
    <mergeCell ref="P415:Q415"/>
    <mergeCell ref="H414:I414"/>
    <mergeCell ref="J414:K414"/>
    <mergeCell ref="L414:M414"/>
    <mergeCell ref="N414:O414"/>
    <mergeCell ref="P414:Q414"/>
    <mergeCell ref="H413:I413"/>
    <mergeCell ref="J413:K413"/>
    <mergeCell ref="L413:M413"/>
    <mergeCell ref="N413:O413"/>
    <mergeCell ref="P413:Q413"/>
    <mergeCell ref="H412:I412"/>
    <mergeCell ref="J412:K412"/>
    <mergeCell ref="L412:M412"/>
    <mergeCell ref="N412:O412"/>
    <mergeCell ref="P412:Q412"/>
    <mergeCell ref="H411:I411"/>
    <mergeCell ref="J411:K411"/>
    <mergeCell ref="L411:M411"/>
    <mergeCell ref="N411:O411"/>
    <mergeCell ref="P411:Q411"/>
    <mergeCell ref="H410:I410"/>
    <mergeCell ref="J410:K410"/>
    <mergeCell ref="L410:M410"/>
    <mergeCell ref="N410:O410"/>
    <mergeCell ref="P410:Q410"/>
    <mergeCell ref="H409:I409"/>
    <mergeCell ref="J409:K409"/>
    <mergeCell ref="L409:M409"/>
    <mergeCell ref="N409:O409"/>
    <mergeCell ref="P409:Q409"/>
    <mergeCell ref="H408:I408"/>
    <mergeCell ref="J408:K408"/>
    <mergeCell ref="L408:M408"/>
    <mergeCell ref="N408:O408"/>
    <mergeCell ref="P408:Q408"/>
    <mergeCell ref="H407:I407"/>
    <mergeCell ref="J407:K407"/>
    <mergeCell ref="L407:M407"/>
    <mergeCell ref="N407:O407"/>
    <mergeCell ref="P407:Q407"/>
    <mergeCell ref="H406:I406"/>
    <mergeCell ref="J406:K406"/>
    <mergeCell ref="L406:M406"/>
    <mergeCell ref="N406:O406"/>
    <mergeCell ref="P406:Q406"/>
    <mergeCell ref="H405:I405"/>
    <mergeCell ref="J405:K405"/>
    <mergeCell ref="L405:M405"/>
    <mergeCell ref="N405:O405"/>
    <mergeCell ref="P405:Q405"/>
    <mergeCell ref="H404:I404"/>
    <mergeCell ref="J404:K404"/>
    <mergeCell ref="L404:M404"/>
    <mergeCell ref="N404:O404"/>
    <mergeCell ref="P404:Q404"/>
    <mergeCell ref="H403:I403"/>
    <mergeCell ref="J403:K403"/>
    <mergeCell ref="L403:M403"/>
    <mergeCell ref="N403:O403"/>
    <mergeCell ref="P403:Q403"/>
    <mergeCell ref="H402:I402"/>
    <mergeCell ref="J402:K402"/>
    <mergeCell ref="L402:M402"/>
    <mergeCell ref="N402:O402"/>
    <mergeCell ref="P402:Q402"/>
    <mergeCell ref="H401:I401"/>
    <mergeCell ref="J401:K401"/>
    <mergeCell ref="L401:M401"/>
    <mergeCell ref="N401:O401"/>
    <mergeCell ref="P401:Q401"/>
    <mergeCell ref="H400:I400"/>
    <mergeCell ref="J400:K400"/>
    <mergeCell ref="L400:M400"/>
    <mergeCell ref="N400:O400"/>
    <mergeCell ref="P400:Q400"/>
    <mergeCell ref="H399:I399"/>
    <mergeCell ref="J399:K399"/>
    <mergeCell ref="L399:M399"/>
    <mergeCell ref="N399:O399"/>
    <mergeCell ref="P399:Q399"/>
    <mergeCell ref="H398:I398"/>
    <mergeCell ref="J398:K398"/>
    <mergeCell ref="L398:M398"/>
    <mergeCell ref="N398:O398"/>
    <mergeCell ref="P398:Q398"/>
    <mergeCell ref="H397:I397"/>
    <mergeCell ref="J397:K397"/>
    <mergeCell ref="L397:M397"/>
    <mergeCell ref="N397:O397"/>
    <mergeCell ref="P397:Q397"/>
    <mergeCell ref="H396:I396"/>
    <mergeCell ref="J396:K396"/>
    <mergeCell ref="L396:M396"/>
    <mergeCell ref="N396:O396"/>
    <mergeCell ref="P396:Q396"/>
    <mergeCell ref="H395:I395"/>
    <mergeCell ref="J395:K395"/>
    <mergeCell ref="L395:M395"/>
    <mergeCell ref="N395:O395"/>
    <mergeCell ref="P395:Q395"/>
    <mergeCell ref="H394:I394"/>
    <mergeCell ref="J394:K394"/>
    <mergeCell ref="L394:M394"/>
    <mergeCell ref="N394:O394"/>
    <mergeCell ref="P394:Q394"/>
    <mergeCell ref="H393:I393"/>
    <mergeCell ref="J393:K393"/>
    <mergeCell ref="L393:M393"/>
    <mergeCell ref="N393:O393"/>
    <mergeCell ref="P393:Q393"/>
    <mergeCell ref="H392:I392"/>
    <mergeCell ref="J392:K392"/>
    <mergeCell ref="L392:M392"/>
    <mergeCell ref="N392:O392"/>
    <mergeCell ref="P392:Q392"/>
    <mergeCell ref="H391:I391"/>
    <mergeCell ref="J391:K391"/>
    <mergeCell ref="L391:M391"/>
    <mergeCell ref="N391:O391"/>
    <mergeCell ref="P391:Q391"/>
    <mergeCell ref="H390:I390"/>
    <mergeCell ref="J390:K390"/>
    <mergeCell ref="L390:M390"/>
    <mergeCell ref="N390:O390"/>
    <mergeCell ref="P390:Q390"/>
    <mergeCell ref="H389:I389"/>
    <mergeCell ref="J389:K389"/>
    <mergeCell ref="L389:M389"/>
    <mergeCell ref="N389:O389"/>
    <mergeCell ref="P389:Q389"/>
    <mergeCell ref="H388:I388"/>
    <mergeCell ref="J388:K388"/>
    <mergeCell ref="L388:M388"/>
    <mergeCell ref="N388:O388"/>
    <mergeCell ref="P388:Q388"/>
    <mergeCell ref="H387:I387"/>
    <mergeCell ref="J387:K387"/>
    <mergeCell ref="L387:M387"/>
    <mergeCell ref="N387:O387"/>
    <mergeCell ref="P387:Q387"/>
    <mergeCell ref="H386:I386"/>
    <mergeCell ref="J386:K386"/>
    <mergeCell ref="L386:M386"/>
    <mergeCell ref="N386:O386"/>
    <mergeCell ref="P386:Q386"/>
    <mergeCell ref="H385:I385"/>
    <mergeCell ref="J385:K385"/>
    <mergeCell ref="L385:M385"/>
    <mergeCell ref="N385:O385"/>
    <mergeCell ref="P385:Q385"/>
    <mergeCell ref="H384:I384"/>
    <mergeCell ref="J384:K384"/>
    <mergeCell ref="L384:M384"/>
    <mergeCell ref="N384:O384"/>
    <mergeCell ref="P384:Q384"/>
    <mergeCell ref="H383:I383"/>
    <mergeCell ref="J383:K383"/>
    <mergeCell ref="L383:M383"/>
    <mergeCell ref="N383:O383"/>
    <mergeCell ref="P383:Q383"/>
    <mergeCell ref="H382:I382"/>
    <mergeCell ref="J382:K382"/>
    <mergeCell ref="L382:M382"/>
    <mergeCell ref="N382:O382"/>
    <mergeCell ref="P382:Q382"/>
    <mergeCell ref="H381:I381"/>
    <mergeCell ref="J381:K381"/>
    <mergeCell ref="L381:M381"/>
    <mergeCell ref="N381:O381"/>
    <mergeCell ref="P381:Q381"/>
    <mergeCell ref="H380:I380"/>
    <mergeCell ref="J380:K380"/>
    <mergeCell ref="L380:M380"/>
    <mergeCell ref="N380:O380"/>
    <mergeCell ref="P380:Q380"/>
    <mergeCell ref="H379:I379"/>
    <mergeCell ref="J379:K379"/>
    <mergeCell ref="L379:M379"/>
    <mergeCell ref="N379:O379"/>
    <mergeCell ref="P379:Q379"/>
    <mergeCell ref="H378:I378"/>
    <mergeCell ref="J378:K378"/>
    <mergeCell ref="L378:M378"/>
    <mergeCell ref="N378:O378"/>
    <mergeCell ref="P378:Q378"/>
    <mergeCell ref="H377:I377"/>
    <mergeCell ref="J377:K377"/>
    <mergeCell ref="L377:M377"/>
    <mergeCell ref="N377:O377"/>
    <mergeCell ref="P377:Q377"/>
    <mergeCell ref="H376:I376"/>
    <mergeCell ref="J376:K376"/>
    <mergeCell ref="L376:M376"/>
    <mergeCell ref="N376:O376"/>
    <mergeCell ref="P376:Q376"/>
    <mergeCell ref="H375:I375"/>
    <mergeCell ref="J375:K375"/>
    <mergeCell ref="L375:M375"/>
    <mergeCell ref="N375:O375"/>
    <mergeCell ref="P375:Q375"/>
    <mergeCell ref="H374:I374"/>
    <mergeCell ref="J374:K374"/>
    <mergeCell ref="L374:M374"/>
    <mergeCell ref="N374:O374"/>
    <mergeCell ref="P374:Q374"/>
    <mergeCell ref="H373:I373"/>
    <mergeCell ref="J373:K373"/>
    <mergeCell ref="L373:M373"/>
    <mergeCell ref="N373:O373"/>
    <mergeCell ref="P373:Q373"/>
    <mergeCell ref="H372:I372"/>
    <mergeCell ref="J372:K372"/>
    <mergeCell ref="L372:M372"/>
    <mergeCell ref="N372:O372"/>
    <mergeCell ref="P372:Q372"/>
    <mergeCell ref="H371:I371"/>
    <mergeCell ref="J371:K371"/>
    <mergeCell ref="L371:M371"/>
    <mergeCell ref="N371:O371"/>
    <mergeCell ref="P371:Q371"/>
    <mergeCell ref="H370:I370"/>
    <mergeCell ref="J370:K370"/>
    <mergeCell ref="L370:M370"/>
    <mergeCell ref="N370:O370"/>
    <mergeCell ref="P370:Q370"/>
    <mergeCell ref="H369:I369"/>
    <mergeCell ref="J369:K369"/>
    <mergeCell ref="L369:M369"/>
    <mergeCell ref="N369:O369"/>
    <mergeCell ref="P369:Q369"/>
    <mergeCell ref="H368:I368"/>
    <mergeCell ref="J368:K368"/>
    <mergeCell ref="L368:M368"/>
    <mergeCell ref="N368:O368"/>
    <mergeCell ref="P368:Q368"/>
    <mergeCell ref="H367:I367"/>
    <mergeCell ref="J367:K367"/>
    <mergeCell ref="L367:M367"/>
    <mergeCell ref="N367:O367"/>
    <mergeCell ref="P367:Q367"/>
    <mergeCell ref="H366:I366"/>
    <mergeCell ref="J366:K366"/>
    <mergeCell ref="L366:M366"/>
    <mergeCell ref="N366:O366"/>
    <mergeCell ref="P366:Q366"/>
    <mergeCell ref="H365:I365"/>
    <mergeCell ref="J365:K365"/>
    <mergeCell ref="L365:M365"/>
    <mergeCell ref="N365:O365"/>
    <mergeCell ref="P365:Q365"/>
    <mergeCell ref="H364:I364"/>
    <mergeCell ref="J364:K364"/>
    <mergeCell ref="L364:M364"/>
    <mergeCell ref="N364:O364"/>
    <mergeCell ref="P364:Q364"/>
    <mergeCell ref="H363:I363"/>
    <mergeCell ref="J363:K363"/>
    <mergeCell ref="L363:M363"/>
    <mergeCell ref="N363:O363"/>
    <mergeCell ref="P363:Q363"/>
    <mergeCell ref="H362:I362"/>
    <mergeCell ref="J362:K362"/>
    <mergeCell ref="L362:M362"/>
    <mergeCell ref="N362:O362"/>
    <mergeCell ref="P362:Q362"/>
    <mergeCell ref="H361:I361"/>
    <mergeCell ref="J361:K361"/>
    <mergeCell ref="L361:M361"/>
    <mergeCell ref="N361:O361"/>
    <mergeCell ref="P361:Q361"/>
    <mergeCell ref="H360:I360"/>
    <mergeCell ref="J360:K360"/>
    <mergeCell ref="L360:M360"/>
    <mergeCell ref="N360:O360"/>
    <mergeCell ref="P360:Q360"/>
    <mergeCell ref="H359:I359"/>
    <mergeCell ref="J359:K359"/>
    <mergeCell ref="L359:M359"/>
    <mergeCell ref="N359:O359"/>
    <mergeCell ref="P359:Q359"/>
    <mergeCell ref="H358:I358"/>
    <mergeCell ref="J358:K358"/>
    <mergeCell ref="L358:M358"/>
    <mergeCell ref="N358:O358"/>
    <mergeCell ref="P358:Q358"/>
    <mergeCell ref="H357:I357"/>
    <mergeCell ref="J357:K357"/>
    <mergeCell ref="L357:M357"/>
    <mergeCell ref="N357:O357"/>
    <mergeCell ref="P357:Q357"/>
    <mergeCell ref="H356:I356"/>
    <mergeCell ref="J356:K356"/>
    <mergeCell ref="L356:M356"/>
    <mergeCell ref="N356:O356"/>
    <mergeCell ref="P356:Q356"/>
    <mergeCell ref="H355:I355"/>
    <mergeCell ref="J355:K355"/>
    <mergeCell ref="L355:M355"/>
    <mergeCell ref="N355:O355"/>
    <mergeCell ref="P355:Q355"/>
    <mergeCell ref="H354:I354"/>
    <mergeCell ref="J354:K354"/>
    <mergeCell ref="L354:M354"/>
    <mergeCell ref="N354:O354"/>
    <mergeCell ref="P354:Q354"/>
    <mergeCell ref="H353:I353"/>
    <mergeCell ref="J353:K353"/>
    <mergeCell ref="L353:M353"/>
    <mergeCell ref="N353:O353"/>
    <mergeCell ref="P353:Q353"/>
    <mergeCell ref="H352:I352"/>
    <mergeCell ref="J352:K352"/>
    <mergeCell ref="L352:M352"/>
    <mergeCell ref="N352:O352"/>
    <mergeCell ref="P352:Q352"/>
    <mergeCell ref="H351:I351"/>
    <mergeCell ref="J351:K351"/>
    <mergeCell ref="L351:M351"/>
    <mergeCell ref="N351:O351"/>
    <mergeCell ref="P351:Q351"/>
    <mergeCell ref="H350:I350"/>
    <mergeCell ref="J350:K350"/>
    <mergeCell ref="L350:M350"/>
    <mergeCell ref="N350:O350"/>
    <mergeCell ref="P350:Q350"/>
    <mergeCell ref="H349:I349"/>
    <mergeCell ref="J349:K349"/>
    <mergeCell ref="L349:M349"/>
    <mergeCell ref="N349:O349"/>
    <mergeCell ref="P349:Q349"/>
    <mergeCell ref="H348:I348"/>
    <mergeCell ref="J348:K348"/>
    <mergeCell ref="L348:M348"/>
    <mergeCell ref="N348:O348"/>
    <mergeCell ref="P348:Q348"/>
    <mergeCell ref="H347:I347"/>
    <mergeCell ref="J347:K347"/>
    <mergeCell ref="L347:M347"/>
    <mergeCell ref="N347:O347"/>
    <mergeCell ref="P347:Q347"/>
    <mergeCell ref="H346:I346"/>
    <mergeCell ref="J346:K346"/>
    <mergeCell ref="L346:M346"/>
    <mergeCell ref="N346:O346"/>
    <mergeCell ref="P346:Q346"/>
    <mergeCell ref="H345:I345"/>
    <mergeCell ref="J345:K345"/>
    <mergeCell ref="L345:M345"/>
    <mergeCell ref="N345:O345"/>
    <mergeCell ref="P345:Q345"/>
    <mergeCell ref="H344:I344"/>
    <mergeCell ref="J344:K344"/>
    <mergeCell ref="L344:M344"/>
    <mergeCell ref="N344:O344"/>
    <mergeCell ref="P344:Q344"/>
    <mergeCell ref="H343:I343"/>
    <mergeCell ref="J343:K343"/>
    <mergeCell ref="L343:M343"/>
    <mergeCell ref="N343:O343"/>
    <mergeCell ref="P343:Q343"/>
    <mergeCell ref="H342:I342"/>
    <mergeCell ref="J342:K342"/>
    <mergeCell ref="L342:M342"/>
    <mergeCell ref="N342:O342"/>
    <mergeCell ref="P342:Q342"/>
    <mergeCell ref="H341:I341"/>
    <mergeCell ref="J341:K341"/>
    <mergeCell ref="L341:M341"/>
    <mergeCell ref="N341:O341"/>
    <mergeCell ref="P341:Q341"/>
    <mergeCell ref="H340:I340"/>
    <mergeCell ref="J340:K340"/>
    <mergeCell ref="L340:M340"/>
    <mergeCell ref="N340:O340"/>
    <mergeCell ref="P340:Q340"/>
    <mergeCell ref="H339:I339"/>
    <mergeCell ref="J339:K339"/>
    <mergeCell ref="L339:M339"/>
    <mergeCell ref="N339:O339"/>
    <mergeCell ref="P339:Q339"/>
    <mergeCell ref="H338:I338"/>
    <mergeCell ref="J338:K338"/>
    <mergeCell ref="L338:M338"/>
    <mergeCell ref="N338:O338"/>
    <mergeCell ref="P338:Q338"/>
    <mergeCell ref="H337:I337"/>
    <mergeCell ref="J337:K337"/>
    <mergeCell ref="L337:M337"/>
    <mergeCell ref="N337:O337"/>
    <mergeCell ref="P337:Q337"/>
    <mergeCell ref="H336:I336"/>
    <mergeCell ref="J336:K336"/>
    <mergeCell ref="L336:M336"/>
    <mergeCell ref="N336:O336"/>
    <mergeCell ref="P336:Q336"/>
    <mergeCell ref="H335:I335"/>
    <mergeCell ref="J335:K335"/>
    <mergeCell ref="L335:M335"/>
    <mergeCell ref="N335:O335"/>
    <mergeCell ref="P335:Q335"/>
    <mergeCell ref="H334:I334"/>
    <mergeCell ref="J334:K334"/>
    <mergeCell ref="L334:M334"/>
    <mergeCell ref="N334:O334"/>
    <mergeCell ref="P334:Q334"/>
    <mergeCell ref="H333:I333"/>
    <mergeCell ref="J333:K333"/>
    <mergeCell ref="L333:M333"/>
    <mergeCell ref="N333:O333"/>
    <mergeCell ref="P333:Q333"/>
    <mergeCell ref="H332:I332"/>
    <mergeCell ref="J332:K332"/>
    <mergeCell ref="L332:M332"/>
    <mergeCell ref="N332:O332"/>
    <mergeCell ref="P332:Q332"/>
    <mergeCell ref="H331:I331"/>
    <mergeCell ref="J331:K331"/>
    <mergeCell ref="L331:M331"/>
    <mergeCell ref="N331:O331"/>
    <mergeCell ref="P331:Q331"/>
    <mergeCell ref="H330:I330"/>
    <mergeCell ref="J330:K330"/>
    <mergeCell ref="L330:M330"/>
    <mergeCell ref="N330:O330"/>
    <mergeCell ref="P330:Q330"/>
    <mergeCell ref="H329:I329"/>
    <mergeCell ref="J329:K329"/>
    <mergeCell ref="L329:M329"/>
    <mergeCell ref="N329:O329"/>
    <mergeCell ref="P329:Q329"/>
    <mergeCell ref="H328:I328"/>
    <mergeCell ref="J328:K328"/>
    <mergeCell ref="L328:M328"/>
    <mergeCell ref="N328:O328"/>
    <mergeCell ref="P328:Q328"/>
    <mergeCell ref="H327:I327"/>
    <mergeCell ref="J327:K327"/>
    <mergeCell ref="L327:M327"/>
    <mergeCell ref="N327:O327"/>
    <mergeCell ref="P327:Q327"/>
    <mergeCell ref="H326:I326"/>
    <mergeCell ref="J326:K326"/>
    <mergeCell ref="L326:M326"/>
    <mergeCell ref="N326:O326"/>
    <mergeCell ref="P326:Q326"/>
    <mergeCell ref="H325:I325"/>
    <mergeCell ref="J325:K325"/>
    <mergeCell ref="L325:M325"/>
    <mergeCell ref="N325:O325"/>
    <mergeCell ref="P325:Q325"/>
    <mergeCell ref="H324:I324"/>
    <mergeCell ref="J324:K324"/>
    <mergeCell ref="L324:M324"/>
    <mergeCell ref="N324:O324"/>
    <mergeCell ref="P324:Q324"/>
    <mergeCell ref="H323:I323"/>
    <mergeCell ref="J323:K323"/>
    <mergeCell ref="L323:M323"/>
    <mergeCell ref="N323:O323"/>
    <mergeCell ref="P323:Q323"/>
    <mergeCell ref="H322:I322"/>
    <mergeCell ref="J322:K322"/>
    <mergeCell ref="L322:M322"/>
    <mergeCell ref="N322:O322"/>
    <mergeCell ref="P322:Q322"/>
    <mergeCell ref="H321:I321"/>
    <mergeCell ref="J321:K321"/>
    <mergeCell ref="L321:M321"/>
    <mergeCell ref="N321:O321"/>
    <mergeCell ref="P321:Q321"/>
    <mergeCell ref="H320:I320"/>
    <mergeCell ref="J320:K320"/>
    <mergeCell ref="L320:M320"/>
    <mergeCell ref="N320:O320"/>
    <mergeCell ref="P320:Q320"/>
    <mergeCell ref="H319:I319"/>
    <mergeCell ref="J319:K319"/>
    <mergeCell ref="L319:M319"/>
    <mergeCell ref="N319:O319"/>
    <mergeCell ref="P319:Q319"/>
    <mergeCell ref="H318:I318"/>
    <mergeCell ref="J318:K318"/>
    <mergeCell ref="L318:M318"/>
    <mergeCell ref="N318:O318"/>
    <mergeCell ref="P318:Q318"/>
    <mergeCell ref="H317:I317"/>
    <mergeCell ref="J317:K317"/>
    <mergeCell ref="L317:M317"/>
    <mergeCell ref="N317:O317"/>
    <mergeCell ref="P317:Q317"/>
    <mergeCell ref="H316:I316"/>
    <mergeCell ref="J316:K316"/>
    <mergeCell ref="L316:M316"/>
    <mergeCell ref="N316:O316"/>
    <mergeCell ref="P316:Q316"/>
    <mergeCell ref="H315:I315"/>
    <mergeCell ref="J315:K315"/>
    <mergeCell ref="L315:M315"/>
    <mergeCell ref="N315:O315"/>
    <mergeCell ref="P315:Q315"/>
    <mergeCell ref="H314:I314"/>
    <mergeCell ref="J314:K314"/>
    <mergeCell ref="L314:M314"/>
    <mergeCell ref="N314:O314"/>
    <mergeCell ref="P314:Q314"/>
    <mergeCell ref="H313:I313"/>
    <mergeCell ref="J313:K313"/>
    <mergeCell ref="L313:M313"/>
    <mergeCell ref="N313:O313"/>
    <mergeCell ref="P313:Q313"/>
    <mergeCell ref="H312:I312"/>
    <mergeCell ref="J312:K312"/>
    <mergeCell ref="L312:M312"/>
    <mergeCell ref="N312:O312"/>
    <mergeCell ref="P312:Q312"/>
    <mergeCell ref="H311:I311"/>
    <mergeCell ref="J311:K311"/>
    <mergeCell ref="L311:M311"/>
    <mergeCell ref="N311:O311"/>
    <mergeCell ref="P311:Q311"/>
    <mergeCell ref="H310:I310"/>
    <mergeCell ref="J310:K310"/>
    <mergeCell ref="L310:M310"/>
    <mergeCell ref="N310:O310"/>
    <mergeCell ref="P310:Q310"/>
    <mergeCell ref="H309:I309"/>
    <mergeCell ref="J309:K309"/>
    <mergeCell ref="L309:M309"/>
    <mergeCell ref="N309:O309"/>
    <mergeCell ref="P309:Q309"/>
    <mergeCell ref="H308:I308"/>
    <mergeCell ref="J308:K308"/>
    <mergeCell ref="L308:M308"/>
    <mergeCell ref="N308:O308"/>
    <mergeCell ref="P308:Q308"/>
    <mergeCell ref="H307:I307"/>
    <mergeCell ref="J307:K307"/>
    <mergeCell ref="L307:M307"/>
    <mergeCell ref="N307:O307"/>
    <mergeCell ref="P307:Q307"/>
    <mergeCell ref="H306:I306"/>
    <mergeCell ref="J306:K306"/>
    <mergeCell ref="L306:M306"/>
    <mergeCell ref="N306:O306"/>
    <mergeCell ref="P306:Q306"/>
    <mergeCell ref="H305:I305"/>
    <mergeCell ref="J305:K305"/>
    <mergeCell ref="L305:M305"/>
    <mergeCell ref="N305:O305"/>
    <mergeCell ref="P305:Q305"/>
    <mergeCell ref="H304:I304"/>
    <mergeCell ref="J304:K304"/>
    <mergeCell ref="L304:M304"/>
    <mergeCell ref="N304:O304"/>
    <mergeCell ref="P304:Q304"/>
    <mergeCell ref="H303:I303"/>
    <mergeCell ref="J303:K303"/>
    <mergeCell ref="L303:M303"/>
    <mergeCell ref="N303:O303"/>
    <mergeCell ref="P303:Q303"/>
    <mergeCell ref="H302:I302"/>
    <mergeCell ref="J302:K302"/>
    <mergeCell ref="L302:M302"/>
    <mergeCell ref="N302:O302"/>
    <mergeCell ref="P302:Q302"/>
    <mergeCell ref="H301:I301"/>
    <mergeCell ref="J301:K301"/>
    <mergeCell ref="L301:M301"/>
    <mergeCell ref="N301:O301"/>
    <mergeCell ref="P301:Q301"/>
    <mergeCell ref="H300:I300"/>
    <mergeCell ref="J300:K300"/>
    <mergeCell ref="L300:M300"/>
    <mergeCell ref="N300:O300"/>
    <mergeCell ref="P300:Q300"/>
    <mergeCell ref="H299:I299"/>
    <mergeCell ref="J299:K299"/>
    <mergeCell ref="L299:M299"/>
    <mergeCell ref="N299:O299"/>
    <mergeCell ref="P299:Q299"/>
    <mergeCell ref="H298:I298"/>
    <mergeCell ref="J298:K298"/>
    <mergeCell ref="L298:M298"/>
    <mergeCell ref="N298:O298"/>
    <mergeCell ref="P298:Q298"/>
    <mergeCell ref="H297:I297"/>
    <mergeCell ref="J297:K297"/>
    <mergeCell ref="L297:M297"/>
    <mergeCell ref="N297:O297"/>
    <mergeCell ref="P297:Q297"/>
    <mergeCell ref="H296:I296"/>
    <mergeCell ref="J296:K296"/>
    <mergeCell ref="L296:M296"/>
    <mergeCell ref="N296:O296"/>
    <mergeCell ref="P296:Q296"/>
    <mergeCell ref="H295:I295"/>
    <mergeCell ref="J295:K295"/>
    <mergeCell ref="L295:M295"/>
    <mergeCell ref="N295:O295"/>
    <mergeCell ref="P295:Q295"/>
    <mergeCell ref="H294:I294"/>
    <mergeCell ref="J294:K294"/>
    <mergeCell ref="L294:M294"/>
    <mergeCell ref="N294:O294"/>
    <mergeCell ref="P294:Q294"/>
    <mergeCell ref="H293:I293"/>
    <mergeCell ref="J293:K293"/>
    <mergeCell ref="L293:M293"/>
    <mergeCell ref="N293:O293"/>
    <mergeCell ref="P293:Q293"/>
    <mergeCell ref="H292:I292"/>
    <mergeCell ref="J292:K292"/>
    <mergeCell ref="L292:M292"/>
    <mergeCell ref="N292:O292"/>
    <mergeCell ref="P292:Q292"/>
    <mergeCell ref="H291:I291"/>
    <mergeCell ref="J291:K291"/>
    <mergeCell ref="L291:M291"/>
    <mergeCell ref="N291:O291"/>
    <mergeCell ref="P291:Q291"/>
    <mergeCell ref="H290:I290"/>
    <mergeCell ref="J290:K290"/>
    <mergeCell ref="L290:M290"/>
    <mergeCell ref="N290:O290"/>
    <mergeCell ref="P290:Q290"/>
    <mergeCell ref="H289:I289"/>
    <mergeCell ref="J289:K289"/>
    <mergeCell ref="L289:M289"/>
    <mergeCell ref="N289:O289"/>
    <mergeCell ref="P289:Q289"/>
    <mergeCell ref="H288:I288"/>
    <mergeCell ref="J288:K288"/>
    <mergeCell ref="L288:M288"/>
    <mergeCell ref="N288:O288"/>
    <mergeCell ref="P288:Q288"/>
    <mergeCell ref="H287:I287"/>
    <mergeCell ref="J287:K287"/>
    <mergeCell ref="L287:M287"/>
    <mergeCell ref="N287:O287"/>
    <mergeCell ref="P287:Q287"/>
    <mergeCell ref="H286:I286"/>
    <mergeCell ref="J286:K286"/>
    <mergeCell ref="L286:M286"/>
    <mergeCell ref="N286:O286"/>
    <mergeCell ref="P286:Q286"/>
    <mergeCell ref="H285:I285"/>
    <mergeCell ref="J285:K285"/>
    <mergeCell ref="L285:M285"/>
    <mergeCell ref="N285:O285"/>
    <mergeCell ref="P285:Q285"/>
    <mergeCell ref="H284:I284"/>
    <mergeCell ref="J284:K284"/>
    <mergeCell ref="L284:M284"/>
    <mergeCell ref="N284:O284"/>
    <mergeCell ref="P284:Q284"/>
    <mergeCell ref="H283:I283"/>
    <mergeCell ref="J283:K283"/>
    <mergeCell ref="L283:M283"/>
    <mergeCell ref="N283:O283"/>
    <mergeCell ref="P283:Q283"/>
    <mergeCell ref="H282:I282"/>
    <mergeCell ref="J282:K282"/>
    <mergeCell ref="L282:M282"/>
    <mergeCell ref="N282:O282"/>
    <mergeCell ref="P282:Q282"/>
    <mergeCell ref="H281:I281"/>
    <mergeCell ref="J281:K281"/>
    <mergeCell ref="L281:M281"/>
    <mergeCell ref="N281:O281"/>
    <mergeCell ref="P281:Q281"/>
    <mergeCell ref="H280:I280"/>
    <mergeCell ref="J280:K280"/>
    <mergeCell ref="L280:M280"/>
    <mergeCell ref="N280:O280"/>
    <mergeCell ref="P280:Q280"/>
    <mergeCell ref="H279:I279"/>
    <mergeCell ref="J279:K279"/>
    <mergeCell ref="L279:M279"/>
    <mergeCell ref="N279:O279"/>
    <mergeCell ref="P279:Q279"/>
    <mergeCell ref="H278:I278"/>
    <mergeCell ref="J278:K278"/>
    <mergeCell ref="L278:M278"/>
    <mergeCell ref="N278:O278"/>
    <mergeCell ref="P278:Q278"/>
    <mergeCell ref="H277:I277"/>
    <mergeCell ref="J277:K277"/>
    <mergeCell ref="L277:M277"/>
    <mergeCell ref="N277:O277"/>
    <mergeCell ref="P277:Q277"/>
    <mergeCell ref="H276:I276"/>
    <mergeCell ref="J276:K276"/>
    <mergeCell ref="L276:M276"/>
    <mergeCell ref="N276:O276"/>
    <mergeCell ref="P276:Q276"/>
    <mergeCell ref="H275:I275"/>
    <mergeCell ref="J275:K275"/>
    <mergeCell ref="L275:M275"/>
    <mergeCell ref="N275:O275"/>
    <mergeCell ref="P275:Q275"/>
    <mergeCell ref="H274:I274"/>
    <mergeCell ref="J274:K274"/>
    <mergeCell ref="L274:M274"/>
    <mergeCell ref="N274:O274"/>
    <mergeCell ref="P274:Q274"/>
    <mergeCell ref="H273:I273"/>
    <mergeCell ref="J273:K273"/>
    <mergeCell ref="L273:M273"/>
    <mergeCell ref="N273:O273"/>
    <mergeCell ref="P273:Q273"/>
    <mergeCell ref="H272:I272"/>
    <mergeCell ref="J272:K272"/>
    <mergeCell ref="L272:M272"/>
    <mergeCell ref="N272:O272"/>
    <mergeCell ref="P272:Q272"/>
    <mergeCell ref="H271:I271"/>
    <mergeCell ref="J271:K271"/>
    <mergeCell ref="L271:M271"/>
    <mergeCell ref="N271:O271"/>
    <mergeCell ref="P271:Q271"/>
    <mergeCell ref="H270:I270"/>
    <mergeCell ref="J270:K270"/>
    <mergeCell ref="L270:M270"/>
    <mergeCell ref="N270:O270"/>
    <mergeCell ref="P270:Q270"/>
    <mergeCell ref="H269:I269"/>
    <mergeCell ref="J269:K269"/>
    <mergeCell ref="L269:M269"/>
    <mergeCell ref="N269:O269"/>
    <mergeCell ref="P269:Q269"/>
    <mergeCell ref="H268:I268"/>
    <mergeCell ref="J268:K268"/>
    <mergeCell ref="L268:M268"/>
    <mergeCell ref="N268:O268"/>
    <mergeCell ref="P268:Q268"/>
    <mergeCell ref="H267:I267"/>
    <mergeCell ref="J267:K267"/>
    <mergeCell ref="L267:M267"/>
    <mergeCell ref="N267:O267"/>
    <mergeCell ref="P267:Q267"/>
    <mergeCell ref="H266:I266"/>
    <mergeCell ref="J266:K266"/>
    <mergeCell ref="L266:M266"/>
    <mergeCell ref="N266:O266"/>
    <mergeCell ref="P266:Q266"/>
    <mergeCell ref="H265:I265"/>
    <mergeCell ref="J265:K265"/>
    <mergeCell ref="L265:M265"/>
    <mergeCell ref="N265:O265"/>
    <mergeCell ref="P265:Q265"/>
    <mergeCell ref="H264:I264"/>
    <mergeCell ref="J264:K264"/>
    <mergeCell ref="L264:M264"/>
    <mergeCell ref="N264:O264"/>
    <mergeCell ref="P264:Q264"/>
    <mergeCell ref="H263:I263"/>
    <mergeCell ref="J263:K263"/>
    <mergeCell ref="L263:M263"/>
    <mergeCell ref="N263:O263"/>
    <mergeCell ref="P263:Q263"/>
    <mergeCell ref="H262:I262"/>
    <mergeCell ref="J262:K262"/>
    <mergeCell ref="L262:M262"/>
    <mergeCell ref="N262:O262"/>
    <mergeCell ref="P262:Q262"/>
    <mergeCell ref="H261:I261"/>
    <mergeCell ref="J261:K261"/>
    <mergeCell ref="L261:M261"/>
    <mergeCell ref="N261:O261"/>
    <mergeCell ref="P261:Q261"/>
    <mergeCell ref="H260:I260"/>
    <mergeCell ref="J260:K260"/>
    <mergeCell ref="L260:M260"/>
    <mergeCell ref="N260:O260"/>
    <mergeCell ref="P260:Q260"/>
    <mergeCell ref="H259:I259"/>
    <mergeCell ref="J259:K259"/>
    <mergeCell ref="L259:M259"/>
    <mergeCell ref="N259:O259"/>
    <mergeCell ref="P259:Q259"/>
    <mergeCell ref="H258:I258"/>
    <mergeCell ref="J258:K258"/>
    <mergeCell ref="L258:M258"/>
    <mergeCell ref="N258:O258"/>
    <mergeCell ref="P258:Q258"/>
    <mergeCell ref="H257:I257"/>
    <mergeCell ref="J257:K257"/>
    <mergeCell ref="L257:M257"/>
    <mergeCell ref="N257:O257"/>
    <mergeCell ref="P257:Q257"/>
    <mergeCell ref="H256:I256"/>
    <mergeCell ref="J256:K256"/>
    <mergeCell ref="L256:M256"/>
    <mergeCell ref="N256:O256"/>
    <mergeCell ref="P256:Q256"/>
    <mergeCell ref="H255:I255"/>
    <mergeCell ref="J255:K255"/>
    <mergeCell ref="L255:M255"/>
    <mergeCell ref="N255:O255"/>
    <mergeCell ref="P255:Q255"/>
    <mergeCell ref="H254:I254"/>
    <mergeCell ref="J254:K254"/>
    <mergeCell ref="L254:M254"/>
    <mergeCell ref="N254:O254"/>
    <mergeCell ref="P254:Q254"/>
    <mergeCell ref="H253:I253"/>
    <mergeCell ref="J253:K253"/>
    <mergeCell ref="L253:M253"/>
    <mergeCell ref="N253:O253"/>
    <mergeCell ref="P253:Q253"/>
    <mergeCell ref="H252:I252"/>
    <mergeCell ref="J252:K252"/>
    <mergeCell ref="L252:M252"/>
    <mergeCell ref="N252:O252"/>
    <mergeCell ref="P252:Q252"/>
    <mergeCell ref="H251:I251"/>
    <mergeCell ref="J251:K251"/>
    <mergeCell ref="L251:M251"/>
    <mergeCell ref="N251:O251"/>
    <mergeCell ref="P251:Q251"/>
    <mergeCell ref="H250:I250"/>
    <mergeCell ref="J250:K250"/>
    <mergeCell ref="L250:M250"/>
    <mergeCell ref="N250:O250"/>
    <mergeCell ref="P250:Q250"/>
    <mergeCell ref="H249:I249"/>
    <mergeCell ref="J249:K249"/>
    <mergeCell ref="L249:M249"/>
    <mergeCell ref="N249:O249"/>
    <mergeCell ref="P249:Q249"/>
    <mergeCell ref="H248:I248"/>
    <mergeCell ref="J248:K248"/>
    <mergeCell ref="L248:M248"/>
    <mergeCell ref="N248:O248"/>
    <mergeCell ref="P248:Q248"/>
    <mergeCell ref="H247:I247"/>
    <mergeCell ref="J247:K247"/>
    <mergeCell ref="L247:M247"/>
    <mergeCell ref="N247:O247"/>
    <mergeCell ref="P247:Q247"/>
    <mergeCell ref="H246:I246"/>
    <mergeCell ref="J246:K246"/>
    <mergeCell ref="L246:M246"/>
    <mergeCell ref="N246:O246"/>
    <mergeCell ref="P246:Q246"/>
    <mergeCell ref="H245:I245"/>
    <mergeCell ref="J245:K245"/>
    <mergeCell ref="L245:M245"/>
    <mergeCell ref="N245:O245"/>
    <mergeCell ref="P245:Q245"/>
    <mergeCell ref="H244:I244"/>
    <mergeCell ref="J244:K244"/>
    <mergeCell ref="L244:M244"/>
    <mergeCell ref="N244:O244"/>
    <mergeCell ref="P244:Q244"/>
    <mergeCell ref="H243:I243"/>
    <mergeCell ref="J243:K243"/>
    <mergeCell ref="L243:M243"/>
    <mergeCell ref="N243:O243"/>
    <mergeCell ref="P243:Q243"/>
    <mergeCell ref="H242:I242"/>
    <mergeCell ref="J242:K242"/>
    <mergeCell ref="L242:M242"/>
    <mergeCell ref="N242:O242"/>
    <mergeCell ref="P242:Q242"/>
    <mergeCell ref="H241:I241"/>
    <mergeCell ref="J241:K241"/>
    <mergeCell ref="L241:M241"/>
    <mergeCell ref="N241:O241"/>
    <mergeCell ref="P241:Q241"/>
    <mergeCell ref="H240:I240"/>
    <mergeCell ref="J240:K240"/>
    <mergeCell ref="L240:M240"/>
    <mergeCell ref="N240:O240"/>
    <mergeCell ref="P240:Q240"/>
    <mergeCell ref="H239:I239"/>
    <mergeCell ref="J239:K239"/>
    <mergeCell ref="L239:M239"/>
    <mergeCell ref="N239:O239"/>
    <mergeCell ref="P239:Q239"/>
    <mergeCell ref="H238:I238"/>
    <mergeCell ref="J238:K238"/>
    <mergeCell ref="L238:M238"/>
    <mergeCell ref="N238:O238"/>
    <mergeCell ref="P238:Q238"/>
    <mergeCell ref="H237:I237"/>
    <mergeCell ref="J237:K237"/>
    <mergeCell ref="L237:M237"/>
    <mergeCell ref="N237:O237"/>
    <mergeCell ref="P237:Q237"/>
    <mergeCell ref="H236:I236"/>
    <mergeCell ref="J236:K236"/>
    <mergeCell ref="L236:M236"/>
    <mergeCell ref="N236:O236"/>
    <mergeCell ref="P236:Q236"/>
    <mergeCell ref="H235:I235"/>
    <mergeCell ref="J235:K235"/>
    <mergeCell ref="L235:M235"/>
    <mergeCell ref="N235:O235"/>
    <mergeCell ref="P235:Q235"/>
    <mergeCell ref="H234:I234"/>
    <mergeCell ref="J234:K234"/>
    <mergeCell ref="L234:M234"/>
    <mergeCell ref="N234:O234"/>
    <mergeCell ref="P234:Q234"/>
    <mergeCell ref="H233:I233"/>
    <mergeCell ref="J233:K233"/>
    <mergeCell ref="L233:M233"/>
    <mergeCell ref="N233:O233"/>
    <mergeCell ref="P233:Q233"/>
    <mergeCell ref="H232:I232"/>
    <mergeCell ref="J232:K232"/>
    <mergeCell ref="L232:M232"/>
    <mergeCell ref="N232:O232"/>
    <mergeCell ref="P232:Q232"/>
    <mergeCell ref="H231:I231"/>
    <mergeCell ref="J231:K231"/>
    <mergeCell ref="L231:M231"/>
    <mergeCell ref="N231:O231"/>
    <mergeCell ref="P231:Q231"/>
    <mergeCell ref="H230:I230"/>
    <mergeCell ref="J230:K230"/>
    <mergeCell ref="L230:M230"/>
    <mergeCell ref="N230:O230"/>
    <mergeCell ref="P230:Q230"/>
    <mergeCell ref="H229:I229"/>
    <mergeCell ref="J229:K229"/>
    <mergeCell ref="L229:M229"/>
    <mergeCell ref="N229:O229"/>
    <mergeCell ref="P229:Q229"/>
    <mergeCell ref="H228:I228"/>
    <mergeCell ref="J228:K228"/>
    <mergeCell ref="L228:M228"/>
    <mergeCell ref="N228:O228"/>
    <mergeCell ref="P228:Q228"/>
    <mergeCell ref="H227:I227"/>
    <mergeCell ref="J227:K227"/>
    <mergeCell ref="L227:M227"/>
    <mergeCell ref="N227:O227"/>
    <mergeCell ref="P227:Q227"/>
    <mergeCell ref="H226:I226"/>
    <mergeCell ref="J226:K226"/>
    <mergeCell ref="L226:M226"/>
    <mergeCell ref="N226:O226"/>
    <mergeCell ref="P226:Q226"/>
    <mergeCell ref="H225:I225"/>
    <mergeCell ref="J225:K225"/>
    <mergeCell ref="L225:M225"/>
    <mergeCell ref="N225:O225"/>
    <mergeCell ref="P225:Q225"/>
    <mergeCell ref="H224:I224"/>
    <mergeCell ref="J224:K224"/>
    <mergeCell ref="L224:M224"/>
    <mergeCell ref="N224:O224"/>
    <mergeCell ref="P224:Q224"/>
    <mergeCell ref="H223:I223"/>
    <mergeCell ref="J223:K223"/>
    <mergeCell ref="L223:M223"/>
    <mergeCell ref="N223:O223"/>
    <mergeCell ref="P223:Q223"/>
    <mergeCell ref="H222:I222"/>
    <mergeCell ref="J222:K222"/>
    <mergeCell ref="L222:M222"/>
    <mergeCell ref="N222:O222"/>
    <mergeCell ref="P222:Q222"/>
    <mergeCell ref="H221:I221"/>
    <mergeCell ref="J221:K221"/>
    <mergeCell ref="L221:M221"/>
    <mergeCell ref="N221:O221"/>
    <mergeCell ref="P221:Q221"/>
    <mergeCell ref="H220:I220"/>
    <mergeCell ref="J220:K220"/>
    <mergeCell ref="L220:M220"/>
    <mergeCell ref="N220:O220"/>
    <mergeCell ref="P220:Q220"/>
    <mergeCell ref="H219:I219"/>
    <mergeCell ref="J219:K219"/>
    <mergeCell ref="L219:M219"/>
    <mergeCell ref="N219:O219"/>
    <mergeCell ref="P219:Q219"/>
    <mergeCell ref="H218:I218"/>
    <mergeCell ref="J218:K218"/>
    <mergeCell ref="L218:M218"/>
    <mergeCell ref="N218:O218"/>
    <mergeCell ref="P218:Q218"/>
    <mergeCell ref="H217:I217"/>
    <mergeCell ref="J217:K217"/>
    <mergeCell ref="L217:M217"/>
    <mergeCell ref="N217:O217"/>
    <mergeCell ref="P217:Q217"/>
    <mergeCell ref="H216:I216"/>
    <mergeCell ref="J216:K216"/>
    <mergeCell ref="L216:M216"/>
    <mergeCell ref="N216:O216"/>
    <mergeCell ref="P216:Q216"/>
    <mergeCell ref="H215:I215"/>
    <mergeCell ref="J215:K215"/>
    <mergeCell ref="L215:M215"/>
    <mergeCell ref="N215:O215"/>
    <mergeCell ref="P215:Q215"/>
    <mergeCell ref="H214:I214"/>
    <mergeCell ref="J214:K214"/>
    <mergeCell ref="L214:M214"/>
    <mergeCell ref="N214:O214"/>
    <mergeCell ref="P214:Q214"/>
    <mergeCell ref="H213:I213"/>
    <mergeCell ref="J213:K213"/>
    <mergeCell ref="L213:M213"/>
    <mergeCell ref="N213:O213"/>
    <mergeCell ref="P213:Q213"/>
    <mergeCell ref="H212:I212"/>
    <mergeCell ref="J212:K212"/>
    <mergeCell ref="L212:M212"/>
    <mergeCell ref="N212:O212"/>
    <mergeCell ref="P212:Q212"/>
    <mergeCell ref="H211:I211"/>
    <mergeCell ref="J211:K211"/>
    <mergeCell ref="L211:M211"/>
    <mergeCell ref="N211:O211"/>
    <mergeCell ref="P211:Q211"/>
    <mergeCell ref="H210:I210"/>
    <mergeCell ref="J210:K210"/>
    <mergeCell ref="L210:M210"/>
    <mergeCell ref="N210:O210"/>
    <mergeCell ref="P210:Q210"/>
    <mergeCell ref="H209:I209"/>
    <mergeCell ref="J209:K209"/>
    <mergeCell ref="L209:M209"/>
    <mergeCell ref="N209:O209"/>
    <mergeCell ref="P209:Q209"/>
    <mergeCell ref="H208:I208"/>
    <mergeCell ref="J208:K208"/>
    <mergeCell ref="L208:M208"/>
    <mergeCell ref="N208:O208"/>
    <mergeCell ref="P208:Q208"/>
    <mergeCell ref="H207:I207"/>
    <mergeCell ref="J207:K207"/>
    <mergeCell ref="L207:M207"/>
    <mergeCell ref="N207:O207"/>
    <mergeCell ref="P207:Q207"/>
    <mergeCell ref="H206:I206"/>
    <mergeCell ref="J206:K206"/>
    <mergeCell ref="L206:M206"/>
    <mergeCell ref="N206:O206"/>
    <mergeCell ref="P206:Q206"/>
    <mergeCell ref="H205:I205"/>
    <mergeCell ref="J205:K205"/>
    <mergeCell ref="L205:M205"/>
    <mergeCell ref="N205:O205"/>
    <mergeCell ref="P205:Q205"/>
    <mergeCell ref="H204:I204"/>
    <mergeCell ref="J204:K204"/>
    <mergeCell ref="L204:M204"/>
    <mergeCell ref="N204:O204"/>
    <mergeCell ref="P204:Q204"/>
    <mergeCell ref="H203:I203"/>
    <mergeCell ref="J203:K203"/>
    <mergeCell ref="L203:M203"/>
    <mergeCell ref="N203:O203"/>
    <mergeCell ref="P203:Q203"/>
    <mergeCell ref="H202:I202"/>
    <mergeCell ref="J202:K202"/>
    <mergeCell ref="L202:M202"/>
    <mergeCell ref="N202:O202"/>
    <mergeCell ref="P202:Q202"/>
    <mergeCell ref="H201:I201"/>
    <mergeCell ref="J201:K201"/>
    <mergeCell ref="L201:M201"/>
    <mergeCell ref="N201:O201"/>
    <mergeCell ref="P201:Q201"/>
    <mergeCell ref="H200:I200"/>
    <mergeCell ref="J200:K200"/>
    <mergeCell ref="L200:M200"/>
    <mergeCell ref="N200:O200"/>
    <mergeCell ref="P200:Q200"/>
    <mergeCell ref="H199:I199"/>
    <mergeCell ref="J199:K199"/>
    <mergeCell ref="L199:M199"/>
    <mergeCell ref="N199:O199"/>
    <mergeCell ref="P199:Q199"/>
    <mergeCell ref="H198:I198"/>
    <mergeCell ref="J198:K198"/>
    <mergeCell ref="L198:M198"/>
    <mergeCell ref="N198:O198"/>
    <mergeCell ref="P198:Q198"/>
    <mergeCell ref="H197:I197"/>
    <mergeCell ref="J197:K197"/>
    <mergeCell ref="L197:M197"/>
    <mergeCell ref="N197:O197"/>
    <mergeCell ref="P197:Q197"/>
    <mergeCell ref="H196:I196"/>
    <mergeCell ref="J196:K196"/>
    <mergeCell ref="L196:M196"/>
    <mergeCell ref="N196:O196"/>
    <mergeCell ref="P196:Q196"/>
    <mergeCell ref="H195:I195"/>
    <mergeCell ref="J195:K195"/>
    <mergeCell ref="L195:M195"/>
    <mergeCell ref="N195:O195"/>
    <mergeCell ref="P195:Q195"/>
    <mergeCell ref="H194:I194"/>
    <mergeCell ref="J194:K194"/>
    <mergeCell ref="L194:M194"/>
    <mergeCell ref="N194:O194"/>
    <mergeCell ref="P194:Q194"/>
    <mergeCell ref="H193:I193"/>
    <mergeCell ref="J193:K193"/>
    <mergeCell ref="L193:M193"/>
    <mergeCell ref="N193:O193"/>
    <mergeCell ref="P193:Q193"/>
    <mergeCell ref="H192:I192"/>
    <mergeCell ref="J192:K192"/>
    <mergeCell ref="L192:M192"/>
    <mergeCell ref="N192:O192"/>
    <mergeCell ref="P192:Q192"/>
    <mergeCell ref="H191:I191"/>
    <mergeCell ref="J191:K191"/>
    <mergeCell ref="L191:M191"/>
    <mergeCell ref="N191:O191"/>
    <mergeCell ref="P191:Q191"/>
    <mergeCell ref="H190:I190"/>
    <mergeCell ref="J190:K190"/>
    <mergeCell ref="L190:M190"/>
    <mergeCell ref="N190:O190"/>
    <mergeCell ref="P190:Q190"/>
    <mergeCell ref="H189:I189"/>
    <mergeCell ref="J189:K189"/>
    <mergeCell ref="L189:M189"/>
    <mergeCell ref="N189:O189"/>
    <mergeCell ref="P189:Q189"/>
    <mergeCell ref="H188:I188"/>
    <mergeCell ref="J188:K188"/>
    <mergeCell ref="L188:M188"/>
    <mergeCell ref="N188:O188"/>
    <mergeCell ref="P188:Q188"/>
    <mergeCell ref="H187:I187"/>
    <mergeCell ref="J187:K187"/>
    <mergeCell ref="L187:M187"/>
    <mergeCell ref="N187:O187"/>
    <mergeCell ref="P187:Q187"/>
    <mergeCell ref="H186:I186"/>
    <mergeCell ref="J186:K186"/>
    <mergeCell ref="L186:M186"/>
    <mergeCell ref="N186:O186"/>
    <mergeCell ref="P186:Q186"/>
    <mergeCell ref="H185:I185"/>
    <mergeCell ref="J185:K185"/>
    <mergeCell ref="L185:M185"/>
    <mergeCell ref="N185:O185"/>
    <mergeCell ref="P185:Q185"/>
    <mergeCell ref="H184:I184"/>
    <mergeCell ref="J184:K184"/>
    <mergeCell ref="L184:M184"/>
    <mergeCell ref="N184:O184"/>
    <mergeCell ref="P184:Q184"/>
    <mergeCell ref="H183:I183"/>
    <mergeCell ref="J183:K183"/>
    <mergeCell ref="L183:M183"/>
    <mergeCell ref="N183:O183"/>
    <mergeCell ref="P183:Q183"/>
    <mergeCell ref="H182:I182"/>
    <mergeCell ref="J182:K182"/>
    <mergeCell ref="L182:M182"/>
    <mergeCell ref="N182:O182"/>
    <mergeCell ref="P182:Q182"/>
    <mergeCell ref="H181:I181"/>
    <mergeCell ref="J181:K181"/>
    <mergeCell ref="L181:M181"/>
    <mergeCell ref="N181:O181"/>
    <mergeCell ref="P181:Q181"/>
    <mergeCell ref="H180:I180"/>
    <mergeCell ref="J180:K180"/>
    <mergeCell ref="L180:M180"/>
    <mergeCell ref="N180:O180"/>
    <mergeCell ref="P180:Q180"/>
    <mergeCell ref="H179:I179"/>
    <mergeCell ref="J179:K179"/>
    <mergeCell ref="L179:M179"/>
    <mergeCell ref="N179:O179"/>
    <mergeCell ref="P179:Q179"/>
    <mergeCell ref="H178:I178"/>
    <mergeCell ref="J178:K178"/>
    <mergeCell ref="L178:M178"/>
    <mergeCell ref="N178:O178"/>
    <mergeCell ref="P178:Q178"/>
    <mergeCell ref="H177:I177"/>
    <mergeCell ref="J177:K177"/>
    <mergeCell ref="L177:M177"/>
    <mergeCell ref="N177:O177"/>
    <mergeCell ref="P177:Q177"/>
    <mergeCell ref="H176:I176"/>
    <mergeCell ref="J176:K176"/>
    <mergeCell ref="L176:M176"/>
    <mergeCell ref="N176:O176"/>
    <mergeCell ref="P176:Q176"/>
    <mergeCell ref="H175:I175"/>
    <mergeCell ref="J175:K175"/>
    <mergeCell ref="L175:M175"/>
    <mergeCell ref="N175:O175"/>
    <mergeCell ref="P175:Q175"/>
    <mergeCell ref="H174:I174"/>
    <mergeCell ref="J174:K174"/>
    <mergeCell ref="L174:M174"/>
    <mergeCell ref="N174:O174"/>
    <mergeCell ref="P174:Q174"/>
    <mergeCell ref="H173:I173"/>
    <mergeCell ref="J173:K173"/>
    <mergeCell ref="L173:M173"/>
    <mergeCell ref="N173:O173"/>
    <mergeCell ref="P173:Q173"/>
    <mergeCell ref="H172:I172"/>
    <mergeCell ref="J172:K172"/>
    <mergeCell ref="L172:M172"/>
    <mergeCell ref="N172:O172"/>
    <mergeCell ref="P172:Q172"/>
    <mergeCell ref="H171:I171"/>
    <mergeCell ref="J171:K171"/>
    <mergeCell ref="L171:M171"/>
    <mergeCell ref="N171:O171"/>
    <mergeCell ref="P171:Q171"/>
    <mergeCell ref="H170:I170"/>
    <mergeCell ref="J170:K170"/>
    <mergeCell ref="L170:M170"/>
    <mergeCell ref="N170:O170"/>
    <mergeCell ref="P170:Q170"/>
    <mergeCell ref="H169:I169"/>
    <mergeCell ref="J169:K169"/>
    <mergeCell ref="L169:M169"/>
    <mergeCell ref="N169:O169"/>
    <mergeCell ref="P169:Q169"/>
    <mergeCell ref="H168:I168"/>
    <mergeCell ref="J168:K168"/>
    <mergeCell ref="L168:M168"/>
    <mergeCell ref="N168:O168"/>
    <mergeCell ref="P168:Q168"/>
    <mergeCell ref="H167:I167"/>
    <mergeCell ref="J167:K167"/>
    <mergeCell ref="L167:M167"/>
    <mergeCell ref="N167:O167"/>
    <mergeCell ref="P167:Q167"/>
    <mergeCell ref="H166:I166"/>
    <mergeCell ref="J166:K166"/>
    <mergeCell ref="L166:M166"/>
    <mergeCell ref="N166:O166"/>
    <mergeCell ref="P166:Q166"/>
    <mergeCell ref="H165:I165"/>
    <mergeCell ref="J165:K165"/>
    <mergeCell ref="L165:M165"/>
    <mergeCell ref="N165:O165"/>
    <mergeCell ref="P165:Q165"/>
    <mergeCell ref="H164:I164"/>
    <mergeCell ref="J164:K164"/>
    <mergeCell ref="L164:M164"/>
    <mergeCell ref="N164:O164"/>
    <mergeCell ref="P164:Q164"/>
    <mergeCell ref="H163:I163"/>
    <mergeCell ref="J163:K163"/>
    <mergeCell ref="L163:M163"/>
    <mergeCell ref="N163:O163"/>
    <mergeCell ref="P163:Q163"/>
    <mergeCell ref="H162:I162"/>
    <mergeCell ref="J162:K162"/>
    <mergeCell ref="L162:M162"/>
    <mergeCell ref="N162:O162"/>
    <mergeCell ref="P162:Q162"/>
    <mergeCell ref="H161:I161"/>
    <mergeCell ref="J161:K161"/>
    <mergeCell ref="L161:M161"/>
    <mergeCell ref="N161:O161"/>
    <mergeCell ref="P161:Q161"/>
    <mergeCell ref="H160:I160"/>
    <mergeCell ref="J160:K160"/>
    <mergeCell ref="L160:M160"/>
    <mergeCell ref="N160:O160"/>
    <mergeCell ref="P160:Q160"/>
    <mergeCell ref="H159:I159"/>
    <mergeCell ref="J159:K159"/>
    <mergeCell ref="L159:M159"/>
    <mergeCell ref="N159:O159"/>
    <mergeCell ref="P159:Q159"/>
    <mergeCell ref="H158:I158"/>
    <mergeCell ref="J158:K158"/>
    <mergeCell ref="L158:M158"/>
    <mergeCell ref="N158:O158"/>
    <mergeCell ref="P158:Q158"/>
    <mergeCell ref="H157:I157"/>
    <mergeCell ref="J157:K157"/>
    <mergeCell ref="L157:M157"/>
    <mergeCell ref="N157:O157"/>
    <mergeCell ref="P157:Q157"/>
    <mergeCell ref="H156:I156"/>
    <mergeCell ref="J156:K156"/>
    <mergeCell ref="L156:M156"/>
    <mergeCell ref="N156:O156"/>
    <mergeCell ref="P156:Q156"/>
    <mergeCell ref="H155:I155"/>
    <mergeCell ref="J155:K155"/>
    <mergeCell ref="L155:M155"/>
    <mergeCell ref="N155:O155"/>
    <mergeCell ref="P155:Q155"/>
    <mergeCell ref="H154:I154"/>
    <mergeCell ref="J154:K154"/>
    <mergeCell ref="L154:M154"/>
    <mergeCell ref="N154:O154"/>
    <mergeCell ref="P154:Q154"/>
    <mergeCell ref="H153:I153"/>
    <mergeCell ref="J153:K153"/>
    <mergeCell ref="L153:M153"/>
    <mergeCell ref="N153:O153"/>
    <mergeCell ref="P153:Q153"/>
    <mergeCell ref="H152:I152"/>
    <mergeCell ref="J152:K152"/>
    <mergeCell ref="L152:M152"/>
    <mergeCell ref="N152:O152"/>
    <mergeCell ref="P152:Q152"/>
    <mergeCell ref="H151:I151"/>
    <mergeCell ref="J151:K151"/>
    <mergeCell ref="L151:M151"/>
    <mergeCell ref="N151:O151"/>
    <mergeCell ref="P151:Q151"/>
    <mergeCell ref="H150:I150"/>
    <mergeCell ref="J150:K150"/>
    <mergeCell ref="L150:M150"/>
    <mergeCell ref="N150:O150"/>
    <mergeCell ref="P150:Q150"/>
    <mergeCell ref="H149:I149"/>
    <mergeCell ref="J149:K149"/>
    <mergeCell ref="L149:M149"/>
    <mergeCell ref="N149:O149"/>
    <mergeCell ref="P149:Q149"/>
    <mergeCell ref="H148:I148"/>
    <mergeCell ref="J148:K148"/>
    <mergeCell ref="L148:M148"/>
    <mergeCell ref="N148:O148"/>
    <mergeCell ref="P148:Q148"/>
    <mergeCell ref="H147:I147"/>
    <mergeCell ref="J147:K147"/>
    <mergeCell ref="L147:M147"/>
    <mergeCell ref="N147:O147"/>
    <mergeCell ref="P147:Q147"/>
    <mergeCell ref="H146:I146"/>
    <mergeCell ref="J146:K146"/>
    <mergeCell ref="L146:M146"/>
    <mergeCell ref="N146:O146"/>
    <mergeCell ref="P146:Q146"/>
    <mergeCell ref="H145:I145"/>
    <mergeCell ref="J145:K145"/>
    <mergeCell ref="L145:M145"/>
    <mergeCell ref="N145:O145"/>
    <mergeCell ref="P145:Q145"/>
    <mergeCell ref="H144:I144"/>
    <mergeCell ref="J144:K144"/>
    <mergeCell ref="L144:M144"/>
    <mergeCell ref="N144:O144"/>
    <mergeCell ref="P144:Q144"/>
    <mergeCell ref="H143:I143"/>
    <mergeCell ref="J143:K143"/>
    <mergeCell ref="L143:M143"/>
    <mergeCell ref="N143:O143"/>
    <mergeCell ref="P143:Q143"/>
    <mergeCell ref="H142:I142"/>
    <mergeCell ref="J142:K142"/>
    <mergeCell ref="L142:M142"/>
    <mergeCell ref="N142:O142"/>
    <mergeCell ref="P142:Q142"/>
    <mergeCell ref="H141:I141"/>
    <mergeCell ref="J141:K141"/>
    <mergeCell ref="L141:M141"/>
    <mergeCell ref="N141:O141"/>
    <mergeCell ref="P141:Q141"/>
    <mergeCell ref="H140:I140"/>
    <mergeCell ref="J140:K140"/>
    <mergeCell ref="L140:M140"/>
    <mergeCell ref="N140:O140"/>
    <mergeCell ref="P140:Q140"/>
    <mergeCell ref="H139:I139"/>
    <mergeCell ref="J139:K139"/>
    <mergeCell ref="L139:M139"/>
    <mergeCell ref="N139:O139"/>
    <mergeCell ref="P139:Q139"/>
    <mergeCell ref="H138:I138"/>
    <mergeCell ref="J138:K138"/>
    <mergeCell ref="L138:M138"/>
    <mergeCell ref="N138:O138"/>
    <mergeCell ref="P138:Q138"/>
    <mergeCell ref="H137:I137"/>
    <mergeCell ref="J137:K137"/>
    <mergeCell ref="L137:M137"/>
    <mergeCell ref="N137:O137"/>
    <mergeCell ref="P137:Q137"/>
    <mergeCell ref="H136:I136"/>
    <mergeCell ref="J136:K136"/>
    <mergeCell ref="L136:M136"/>
    <mergeCell ref="N136:O136"/>
    <mergeCell ref="P136:Q136"/>
    <mergeCell ref="H135:I135"/>
    <mergeCell ref="J135:K135"/>
    <mergeCell ref="L135:M135"/>
    <mergeCell ref="N135:O135"/>
    <mergeCell ref="P135:Q135"/>
    <mergeCell ref="H134:I134"/>
    <mergeCell ref="J134:K134"/>
    <mergeCell ref="L134:M134"/>
    <mergeCell ref="N134:O134"/>
    <mergeCell ref="P134:Q134"/>
    <mergeCell ref="H133:I133"/>
    <mergeCell ref="J133:K133"/>
    <mergeCell ref="L133:M133"/>
    <mergeCell ref="N133:O133"/>
    <mergeCell ref="P133:Q133"/>
    <mergeCell ref="H132:I132"/>
    <mergeCell ref="J132:K132"/>
    <mergeCell ref="L132:M132"/>
    <mergeCell ref="N132:O132"/>
    <mergeCell ref="P132:Q132"/>
    <mergeCell ref="H131:I131"/>
    <mergeCell ref="J131:K131"/>
    <mergeCell ref="L131:M131"/>
    <mergeCell ref="N131:O131"/>
    <mergeCell ref="P131:Q131"/>
    <mergeCell ref="H130:I130"/>
    <mergeCell ref="J130:K130"/>
    <mergeCell ref="L130:M130"/>
    <mergeCell ref="N130:O130"/>
    <mergeCell ref="P130:Q130"/>
    <mergeCell ref="H129:I129"/>
    <mergeCell ref="J129:K129"/>
    <mergeCell ref="L129:M129"/>
    <mergeCell ref="N129:O129"/>
    <mergeCell ref="P129:Q129"/>
    <mergeCell ref="H128:I128"/>
    <mergeCell ref="J128:K128"/>
    <mergeCell ref="L128:M128"/>
    <mergeCell ref="N128:O128"/>
    <mergeCell ref="P128:Q128"/>
    <mergeCell ref="H127:I127"/>
    <mergeCell ref="J127:K127"/>
    <mergeCell ref="L127:M127"/>
    <mergeCell ref="N127:O127"/>
    <mergeCell ref="P127:Q127"/>
    <mergeCell ref="H126:I126"/>
    <mergeCell ref="J126:K126"/>
    <mergeCell ref="L126:M126"/>
    <mergeCell ref="N126:O126"/>
    <mergeCell ref="P126:Q126"/>
    <mergeCell ref="H125:I125"/>
    <mergeCell ref="J125:K125"/>
    <mergeCell ref="L125:M125"/>
    <mergeCell ref="N125:O125"/>
    <mergeCell ref="P125:Q125"/>
    <mergeCell ref="H124:I124"/>
    <mergeCell ref="J124:K124"/>
    <mergeCell ref="L124:M124"/>
    <mergeCell ref="N124:O124"/>
    <mergeCell ref="P124:Q124"/>
    <mergeCell ref="H123:I123"/>
    <mergeCell ref="J123:K123"/>
    <mergeCell ref="L123:M123"/>
    <mergeCell ref="N123:O123"/>
    <mergeCell ref="P123:Q123"/>
    <mergeCell ref="H122:I122"/>
    <mergeCell ref="J122:K122"/>
    <mergeCell ref="L122:M122"/>
    <mergeCell ref="N122:O122"/>
    <mergeCell ref="P122:Q122"/>
    <mergeCell ref="H121:I121"/>
    <mergeCell ref="J121:K121"/>
    <mergeCell ref="L121:M121"/>
    <mergeCell ref="N121:O121"/>
    <mergeCell ref="P121:Q121"/>
    <mergeCell ref="H120:I120"/>
    <mergeCell ref="J120:K120"/>
    <mergeCell ref="L120:M120"/>
    <mergeCell ref="N120:O120"/>
    <mergeCell ref="P120:Q120"/>
    <mergeCell ref="H119:I119"/>
    <mergeCell ref="J119:K119"/>
    <mergeCell ref="L119:M119"/>
    <mergeCell ref="N119:O119"/>
    <mergeCell ref="P119:Q119"/>
    <mergeCell ref="H118:I118"/>
    <mergeCell ref="J118:K118"/>
    <mergeCell ref="L118:M118"/>
    <mergeCell ref="N118:O118"/>
    <mergeCell ref="P118:Q118"/>
    <mergeCell ref="H117:I117"/>
    <mergeCell ref="J117:K117"/>
    <mergeCell ref="L117:M117"/>
    <mergeCell ref="N117:O117"/>
    <mergeCell ref="P117:Q117"/>
    <mergeCell ref="H116:I116"/>
    <mergeCell ref="J116:K116"/>
    <mergeCell ref="L116:M116"/>
    <mergeCell ref="N116:O116"/>
    <mergeCell ref="P116:Q116"/>
    <mergeCell ref="H115:I115"/>
    <mergeCell ref="J115:K115"/>
    <mergeCell ref="L115:M115"/>
    <mergeCell ref="N115:O115"/>
    <mergeCell ref="P115:Q115"/>
    <mergeCell ref="H114:I114"/>
    <mergeCell ref="J114:K114"/>
    <mergeCell ref="L114:M114"/>
    <mergeCell ref="N114:O114"/>
    <mergeCell ref="P114:Q114"/>
    <mergeCell ref="H113:I113"/>
    <mergeCell ref="J113:K113"/>
    <mergeCell ref="L113:M113"/>
    <mergeCell ref="N113:O113"/>
    <mergeCell ref="P113:Q113"/>
    <mergeCell ref="H112:I112"/>
    <mergeCell ref="J112:K112"/>
    <mergeCell ref="L112:M112"/>
    <mergeCell ref="N112:O112"/>
    <mergeCell ref="P112:Q112"/>
    <mergeCell ref="H111:I111"/>
    <mergeCell ref="J111:K111"/>
    <mergeCell ref="L111:M111"/>
    <mergeCell ref="N111:O111"/>
    <mergeCell ref="P111:Q111"/>
    <mergeCell ref="H110:I110"/>
    <mergeCell ref="J110:K110"/>
    <mergeCell ref="L110:M110"/>
    <mergeCell ref="N110:O110"/>
    <mergeCell ref="P110:Q110"/>
    <mergeCell ref="H109:I109"/>
    <mergeCell ref="J109:K109"/>
    <mergeCell ref="L109:M109"/>
    <mergeCell ref="N109:O109"/>
    <mergeCell ref="P109:Q109"/>
    <mergeCell ref="H108:I108"/>
    <mergeCell ref="J108:K108"/>
    <mergeCell ref="L108:M108"/>
    <mergeCell ref="N108:O108"/>
    <mergeCell ref="P108:Q108"/>
    <mergeCell ref="H107:I107"/>
    <mergeCell ref="J107:K107"/>
    <mergeCell ref="L107:M107"/>
    <mergeCell ref="N107:O107"/>
    <mergeCell ref="P107:Q107"/>
    <mergeCell ref="H106:I106"/>
    <mergeCell ref="J106:K106"/>
    <mergeCell ref="L106:M106"/>
    <mergeCell ref="N106:O106"/>
    <mergeCell ref="P106:Q106"/>
    <mergeCell ref="H105:I105"/>
    <mergeCell ref="J105:K105"/>
    <mergeCell ref="L105:M105"/>
    <mergeCell ref="N105:O105"/>
    <mergeCell ref="P105:Q105"/>
    <mergeCell ref="H104:I104"/>
    <mergeCell ref="J104:K104"/>
    <mergeCell ref="L104:M104"/>
    <mergeCell ref="N104:O104"/>
    <mergeCell ref="P104:Q104"/>
    <mergeCell ref="H103:I103"/>
    <mergeCell ref="J103:K103"/>
    <mergeCell ref="L103:M103"/>
    <mergeCell ref="N103:O103"/>
    <mergeCell ref="P103:Q103"/>
    <mergeCell ref="H102:I102"/>
    <mergeCell ref="J102:K102"/>
    <mergeCell ref="L102:M102"/>
    <mergeCell ref="N102:O102"/>
    <mergeCell ref="P102:Q102"/>
    <mergeCell ref="H101:I101"/>
    <mergeCell ref="J101:K101"/>
    <mergeCell ref="L101:M101"/>
    <mergeCell ref="N101:O101"/>
    <mergeCell ref="P101:Q101"/>
    <mergeCell ref="H100:I100"/>
    <mergeCell ref="J100:K100"/>
    <mergeCell ref="L100:M100"/>
    <mergeCell ref="N100:O100"/>
    <mergeCell ref="P100:Q100"/>
    <mergeCell ref="H99:I99"/>
    <mergeCell ref="J99:K99"/>
    <mergeCell ref="L99:M99"/>
    <mergeCell ref="N99:O99"/>
    <mergeCell ref="P99:Q99"/>
    <mergeCell ref="H98:I98"/>
    <mergeCell ref="J98:K98"/>
    <mergeCell ref="L98:M98"/>
    <mergeCell ref="N98:O98"/>
    <mergeCell ref="P98:Q98"/>
    <mergeCell ref="H97:I97"/>
    <mergeCell ref="J97:K97"/>
    <mergeCell ref="L97:M97"/>
    <mergeCell ref="N97:O97"/>
    <mergeCell ref="P97:Q97"/>
    <mergeCell ref="H96:I96"/>
    <mergeCell ref="J96:K96"/>
    <mergeCell ref="L96:M96"/>
    <mergeCell ref="N96:O96"/>
    <mergeCell ref="P96:Q96"/>
    <mergeCell ref="H95:I95"/>
    <mergeCell ref="J95:K95"/>
    <mergeCell ref="L95:M95"/>
    <mergeCell ref="N95:O95"/>
    <mergeCell ref="P95:Q95"/>
    <mergeCell ref="H94:I94"/>
    <mergeCell ref="J94:K94"/>
    <mergeCell ref="L94:M94"/>
    <mergeCell ref="N94:O94"/>
    <mergeCell ref="P94:Q94"/>
    <mergeCell ref="H93:I93"/>
    <mergeCell ref="J93:K93"/>
    <mergeCell ref="L93:M93"/>
    <mergeCell ref="N93:O93"/>
    <mergeCell ref="P93:Q93"/>
    <mergeCell ref="H92:I92"/>
    <mergeCell ref="J92:K92"/>
    <mergeCell ref="L92:M92"/>
    <mergeCell ref="N92:O92"/>
    <mergeCell ref="P92:Q92"/>
    <mergeCell ref="H91:I91"/>
    <mergeCell ref="J91:K91"/>
    <mergeCell ref="L91:M91"/>
    <mergeCell ref="N91:O91"/>
    <mergeCell ref="P91:Q91"/>
    <mergeCell ref="H90:I90"/>
    <mergeCell ref="J90:K90"/>
    <mergeCell ref="L90:M90"/>
    <mergeCell ref="N90:O90"/>
    <mergeCell ref="P90:Q90"/>
    <mergeCell ref="H89:I89"/>
    <mergeCell ref="J89:K89"/>
    <mergeCell ref="L89:M89"/>
    <mergeCell ref="N89:O89"/>
    <mergeCell ref="P89:Q89"/>
    <mergeCell ref="H88:I88"/>
    <mergeCell ref="J88:K88"/>
    <mergeCell ref="L88:M88"/>
    <mergeCell ref="N88:O88"/>
    <mergeCell ref="P88:Q88"/>
    <mergeCell ref="H87:I87"/>
    <mergeCell ref="J87:K87"/>
    <mergeCell ref="L87:M87"/>
    <mergeCell ref="N87:O87"/>
    <mergeCell ref="P87:Q87"/>
    <mergeCell ref="H86:I86"/>
    <mergeCell ref="J86:K86"/>
    <mergeCell ref="L86:M86"/>
    <mergeCell ref="N86:O86"/>
    <mergeCell ref="P86:Q86"/>
    <mergeCell ref="H85:I85"/>
    <mergeCell ref="J85:K85"/>
    <mergeCell ref="L85:M85"/>
    <mergeCell ref="N85:O85"/>
    <mergeCell ref="P85:Q85"/>
    <mergeCell ref="H84:I84"/>
    <mergeCell ref="J84:K84"/>
    <mergeCell ref="L84:M84"/>
    <mergeCell ref="N84:O84"/>
    <mergeCell ref="P84:Q84"/>
    <mergeCell ref="H83:I83"/>
    <mergeCell ref="J83:K83"/>
    <mergeCell ref="L83:M83"/>
    <mergeCell ref="N83:O83"/>
    <mergeCell ref="P83:Q83"/>
    <mergeCell ref="H82:I82"/>
    <mergeCell ref="J82:K82"/>
    <mergeCell ref="L82:M82"/>
    <mergeCell ref="N82:O82"/>
    <mergeCell ref="P82:Q82"/>
    <mergeCell ref="H81:I81"/>
    <mergeCell ref="J81:K81"/>
    <mergeCell ref="L81:M81"/>
    <mergeCell ref="N81:O81"/>
    <mergeCell ref="P81:Q81"/>
    <mergeCell ref="H80:I80"/>
    <mergeCell ref="J80:K80"/>
    <mergeCell ref="L80:M80"/>
    <mergeCell ref="N80:O80"/>
    <mergeCell ref="P80:Q80"/>
    <mergeCell ref="H79:I79"/>
    <mergeCell ref="J79:K79"/>
    <mergeCell ref="L79:M79"/>
    <mergeCell ref="N79:O79"/>
    <mergeCell ref="P79:Q79"/>
    <mergeCell ref="H78:I78"/>
    <mergeCell ref="J78:K78"/>
    <mergeCell ref="L78:M78"/>
    <mergeCell ref="N78:O78"/>
    <mergeCell ref="P78:Q78"/>
    <mergeCell ref="H77:I77"/>
    <mergeCell ref="J77:K77"/>
    <mergeCell ref="L77:M77"/>
    <mergeCell ref="N77:O77"/>
    <mergeCell ref="P77:Q77"/>
    <mergeCell ref="H76:I76"/>
    <mergeCell ref="J76:K76"/>
    <mergeCell ref="L76:M76"/>
    <mergeCell ref="N76:O76"/>
    <mergeCell ref="P76:Q76"/>
    <mergeCell ref="H75:I75"/>
    <mergeCell ref="J75:K75"/>
    <mergeCell ref="L75:M75"/>
    <mergeCell ref="N75:O75"/>
    <mergeCell ref="P75:Q75"/>
    <mergeCell ref="H74:I74"/>
    <mergeCell ref="J74:K74"/>
    <mergeCell ref="L74:M74"/>
    <mergeCell ref="N74:O74"/>
    <mergeCell ref="P74:Q74"/>
    <mergeCell ref="H73:I73"/>
    <mergeCell ref="J73:K73"/>
    <mergeCell ref="L73:M73"/>
    <mergeCell ref="N73:O73"/>
    <mergeCell ref="P73:Q73"/>
    <mergeCell ref="H72:I72"/>
    <mergeCell ref="J72:K72"/>
    <mergeCell ref="L72:M72"/>
    <mergeCell ref="N72:O72"/>
    <mergeCell ref="P72:Q72"/>
    <mergeCell ref="H71:I71"/>
    <mergeCell ref="J71:K71"/>
    <mergeCell ref="L71:M71"/>
    <mergeCell ref="N71:O71"/>
    <mergeCell ref="P71:Q71"/>
    <mergeCell ref="H70:I70"/>
    <mergeCell ref="J70:K70"/>
    <mergeCell ref="L70:M70"/>
    <mergeCell ref="N70:O70"/>
    <mergeCell ref="P70:Q70"/>
    <mergeCell ref="H69:I69"/>
    <mergeCell ref="J69:K69"/>
    <mergeCell ref="L69:M69"/>
    <mergeCell ref="N69:O69"/>
    <mergeCell ref="P69:Q69"/>
    <mergeCell ref="H68:I68"/>
    <mergeCell ref="J68:K68"/>
    <mergeCell ref="L68:M68"/>
    <mergeCell ref="N68:O68"/>
    <mergeCell ref="P68:Q68"/>
    <mergeCell ref="H67:I67"/>
    <mergeCell ref="J67:K67"/>
    <mergeCell ref="L67:M67"/>
    <mergeCell ref="N67:O67"/>
    <mergeCell ref="P67:Q67"/>
    <mergeCell ref="H66:I66"/>
    <mergeCell ref="J66:K66"/>
    <mergeCell ref="L66:M66"/>
    <mergeCell ref="N66:O66"/>
    <mergeCell ref="P66:Q66"/>
    <mergeCell ref="H65:I65"/>
    <mergeCell ref="J65:K65"/>
    <mergeCell ref="L65:M65"/>
    <mergeCell ref="N65:O65"/>
    <mergeCell ref="P65:Q65"/>
    <mergeCell ref="H64:I64"/>
    <mergeCell ref="J64:K64"/>
    <mergeCell ref="L64:M64"/>
    <mergeCell ref="N64:O64"/>
    <mergeCell ref="P64:Q64"/>
    <mergeCell ref="H63:I63"/>
    <mergeCell ref="J63:K63"/>
    <mergeCell ref="L63:M63"/>
    <mergeCell ref="N63:O63"/>
    <mergeCell ref="P63:Q63"/>
    <mergeCell ref="H62:I62"/>
    <mergeCell ref="J62:K62"/>
    <mergeCell ref="L62:M62"/>
    <mergeCell ref="N62:O62"/>
    <mergeCell ref="P62:Q62"/>
    <mergeCell ref="H61:I61"/>
    <mergeCell ref="J61:K61"/>
    <mergeCell ref="L61:M61"/>
    <mergeCell ref="N61:O61"/>
    <mergeCell ref="P61:Q61"/>
    <mergeCell ref="H60:I60"/>
    <mergeCell ref="J60:K60"/>
    <mergeCell ref="L60:M60"/>
    <mergeCell ref="N60:O60"/>
    <mergeCell ref="P60:Q60"/>
    <mergeCell ref="H59:I59"/>
    <mergeCell ref="J59:K59"/>
    <mergeCell ref="L59:M59"/>
    <mergeCell ref="N59:O59"/>
    <mergeCell ref="P59:Q59"/>
    <mergeCell ref="H58:I58"/>
    <mergeCell ref="J58:K58"/>
    <mergeCell ref="L58:M58"/>
    <mergeCell ref="N58:O58"/>
    <mergeCell ref="P58:Q58"/>
    <mergeCell ref="H57:I57"/>
    <mergeCell ref="J57:K57"/>
    <mergeCell ref="L57:M57"/>
    <mergeCell ref="N57:O57"/>
    <mergeCell ref="P57:Q57"/>
    <mergeCell ref="H56:I56"/>
    <mergeCell ref="J56:K56"/>
    <mergeCell ref="L56:M56"/>
    <mergeCell ref="N56:O56"/>
    <mergeCell ref="P56:Q56"/>
    <mergeCell ref="H55:I55"/>
    <mergeCell ref="J55:K55"/>
    <mergeCell ref="L55:M55"/>
    <mergeCell ref="N55:O55"/>
    <mergeCell ref="P55:Q55"/>
    <mergeCell ref="H54:I54"/>
    <mergeCell ref="J54:K54"/>
    <mergeCell ref="L54:M54"/>
    <mergeCell ref="N54:O54"/>
    <mergeCell ref="P54:Q54"/>
    <mergeCell ref="H53:I53"/>
    <mergeCell ref="J53:K53"/>
    <mergeCell ref="L53:M53"/>
    <mergeCell ref="N53:O53"/>
    <mergeCell ref="P53:Q53"/>
    <mergeCell ref="H52:I52"/>
    <mergeCell ref="J52:K52"/>
    <mergeCell ref="L52:M52"/>
    <mergeCell ref="N52:O52"/>
    <mergeCell ref="P52:Q52"/>
    <mergeCell ref="H51:I51"/>
    <mergeCell ref="J51:K51"/>
    <mergeCell ref="L51:M51"/>
    <mergeCell ref="N51:O51"/>
    <mergeCell ref="P51:Q51"/>
    <mergeCell ref="H50:I50"/>
    <mergeCell ref="J50:K50"/>
    <mergeCell ref="L50:M50"/>
    <mergeCell ref="N50:O50"/>
    <mergeCell ref="P50:Q50"/>
    <mergeCell ref="H49:I49"/>
    <mergeCell ref="J49:K49"/>
    <mergeCell ref="L49:M49"/>
    <mergeCell ref="N49:O49"/>
    <mergeCell ref="P49:Q49"/>
    <mergeCell ref="H48:I48"/>
    <mergeCell ref="J48:K48"/>
    <mergeCell ref="L48:M48"/>
    <mergeCell ref="N48:O48"/>
    <mergeCell ref="P48:Q48"/>
    <mergeCell ref="H47:I47"/>
    <mergeCell ref="J47:K47"/>
    <mergeCell ref="L47:M47"/>
    <mergeCell ref="N47:O47"/>
    <mergeCell ref="P47:Q47"/>
    <mergeCell ref="H46:I46"/>
    <mergeCell ref="J46:K46"/>
    <mergeCell ref="L46:M46"/>
    <mergeCell ref="N46:O46"/>
    <mergeCell ref="P46:Q46"/>
    <mergeCell ref="H45:I45"/>
    <mergeCell ref="J45:K45"/>
    <mergeCell ref="L45:M45"/>
    <mergeCell ref="N45:O45"/>
    <mergeCell ref="P45:Q45"/>
    <mergeCell ref="H44:I44"/>
    <mergeCell ref="J44:K44"/>
    <mergeCell ref="L44:M44"/>
    <mergeCell ref="N44:O44"/>
    <mergeCell ref="P44:Q44"/>
    <mergeCell ref="H43:I43"/>
    <mergeCell ref="J43:K43"/>
    <mergeCell ref="L43:M43"/>
    <mergeCell ref="N43:O43"/>
    <mergeCell ref="P43:Q43"/>
    <mergeCell ref="H42:I42"/>
    <mergeCell ref="J42:K42"/>
    <mergeCell ref="L42:M42"/>
    <mergeCell ref="N42:O42"/>
    <mergeCell ref="P42:Q42"/>
    <mergeCell ref="H41:I41"/>
    <mergeCell ref="J41:K41"/>
    <mergeCell ref="L41:M41"/>
    <mergeCell ref="N41:O41"/>
    <mergeCell ref="P41:Q41"/>
    <mergeCell ref="H40:I40"/>
    <mergeCell ref="J40:K40"/>
    <mergeCell ref="L40:M40"/>
    <mergeCell ref="N40:O40"/>
    <mergeCell ref="P40:Q40"/>
    <mergeCell ref="H39:I39"/>
    <mergeCell ref="J39:K39"/>
    <mergeCell ref="L39:M39"/>
    <mergeCell ref="N39:O39"/>
    <mergeCell ref="P39:Q39"/>
    <mergeCell ref="H38:I38"/>
    <mergeCell ref="J38:K38"/>
    <mergeCell ref="L38:M38"/>
    <mergeCell ref="N38:O38"/>
    <mergeCell ref="P38:Q38"/>
    <mergeCell ref="H37:I37"/>
    <mergeCell ref="J37:K37"/>
    <mergeCell ref="L37:M37"/>
    <mergeCell ref="N37:O37"/>
    <mergeCell ref="P37:Q37"/>
    <mergeCell ref="H36:I36"/>
    <mergeCell ref="J36:K36"/>
    <mergeCell ref="L36:M36"/>
    <mergeCell ref="N36:O36"/>
    <mergeCell ref="P36:Q36"/>
    <mergeCell ref="H35:I35"/>
    <mergeCell ref="J35:K35"/>
    <mergeCell ref="L35:M35"/>
    <mergeCell ref="N35:O35"/>
    <mergeCell ref="P35:Q35"/>
    <mergeCell ref="H34:I34"/>
    <mergeCell ref="J34:K34"/>
    <mergeCell ref="L34:M34"/>
    <mergeCell ref="N34:O34"/>
    <mergeCell ref="P34:Q34"/>
    <mergeCell ref="H33:I33"/>
    <mergeCell ref="J33:K33"/>
    <mergeCell ref="L33:M33"/>
    <mergeCell ref="N33:O33"/>
    <mergeCell ref="P33:Q33"/>
    <mergeCell ref="H32:I32"/>
    <mergeCell ref="J32:K32"/>
    <mergeCell ref="L32:M32"/>
    <mergeCell ref="N32:O32"/>
    <mergeCell ref="P32:Q32"/>
    <mergeCell ref="H31:I31"/>
    <mergeCell ref="J31:K31"/>
    <mergeCell ref="L31:M31"/>
    <mergeCell ref="N31:O31"/>
    <mergeCell ref="P31:Q31"/>
    <mergeCell ref="H30:I30"/>
    <mergeCell ref="J30:K30"/>
    <mergeCell ref="L30:M30"/>
    <mergeCell ref="N30:O30"/>
    <mergeCell ref="P30:Q30"/>
    <mergeCell ref="H29:I29"/>
    <mergeCell ref="J29:K29"/>
    <mergeCell ref="L29:M29"/>
    <mergeCell ref="N29:O29"/>
    <mergeCell ref="P29:Q29"/>
    <mergeCell ref="H28:I28"/>
    <mergeCell ref="J28:K28"/>
    <mergeCell ref="L28:M28"/>
    <mergeCell ref="N28:O28"/>
    <mergeCell ref="P28:Q28"/>
    <mergeCell ref="H27:I27"/>
    <mergeCell ref="J27:K27"/>
    <mergeCell ref="L27:M27"/>
    <mergeCell ref="N27:O27"/>
    <mergeCell ref="P27:Q27"/>
    <mergeCell ref="H26:I26"/>
    <mergeCell ref="J26:K26"/>
    <mergeCell ref="L26:M26"/>
    <mergeCell ref="N26:O26"/>
    <mergeCell ref="P26:Q26"/>
    <mergeCell ref="H25:I25"/>
    <mergeCell ref="J25:K25"/>
    <mergeCell ref="L25:M25"/>
    <mergeCell ref="N25:O25"/>
    <mergeCell ref="P25:Q25"/>
    <mergeCell ref="H24:I24"/>
    <mergeCell ref="J24:K24"/>
    <mergeCell ref="L24:M24"/>
    <mergeCell ref="N24:O24"/>
    <mergeCell ref="P24:Q24"/>
    <mergeCell ref="H23:I23"/>
    <mergeCell ref="J23:K23"/>
    <mergeCell ref="L23:M23"/>
    <mergeCell ref="N23:O23"/>
    <mergeCell ref="P23:Q23"/>
    <mergeCell ref="H22:I22"/>
    <mergeCell ref="J22:K22"/>
    <mergeCell ref="L22:M22"/>
    <mergeCell ref="N22:O22"/>
    <mergeCell ref="P22:Q22"/>
    <mergeCell ref="H21:I21"/>
    <mergeCell ref="J21:K21"/>
    <mergeCell ref="L21:M21"/>
    <mergeCell ref="N21:O21"/>
    <mergeCell ref="P21:Q21"/>
    <mergeCell ref="H20:I20"/>
    <mergeCell ref="J20:K20"/>
    <mergeCell ref="L20:M20"/>
    <mergeCell ref="N20:O20"/>
    <mergeCell ref="P20:Q20"/>
    <mergeCell ref="H19:I19"/>
    <mergeCell ref="J19:K19"/>
    <mergeCell ref="L19:M19"/>
    <mergeCell ref="N19:O19"/>
    <mergeCell ref="P19:Q19"/>
    <mergeCell ref="H18:I18"/>
    <mergeCell ref="J18:K18"/>
    <mergeCell ref="L18:M18"/>
    <mergeCell ref="N18:O18"/>
    <mergeCell ref="P18:Q18"/>
    <mergeCell ref="N12:O13"/>
    <mergeCell ref="P12:R12"/>
    <mergeCell ref="S12:S13"/>
    <mergeCell ref="J13:K13"/>
    <mergeCell ref="L13:M13"/>
    <mergeCell ref="P13:Q13"/>
    <mergeCell ref="B12:B13"/>
    <mergeCell ref="C12:F13"/>
    <mergeCell ref="G12:G13"/>
    <mergeCell ref="H12:I13"/>
    <mergeCell ref="J12:M12"/>
    <mergeCell ref="H14:I14"/>
    <mergeCell ref="J14:K14"/>
    <mergeCell ref="L14:M14"/>
    <mergeCell ref="H17:I17"/>
    <mergeCell ref="J17:K17"/>
    <mergeCell ref="L17:M17"/>
    <mergeCell ref="N17:O17"/>
    <mergeCell ref="P17:Q17"/>
    <mergeCell ref="H16:I16"/>
    <mergeCell ref="J16:K16"/>
    <mergeCell ref="L16:M16"/>
    <mergeCell ref="N16:O16"/>
    <mergeCell ref="P16:Q16"/>
    <mergeCell ref="N14:O14"/>
    <mergeCell ref="P14:Q14"/>
    <mergeCell ref="H15:I15"/>
    <mergeCell ref="J15:K15"/>
    <mergeCell ref="L15:M15"/>
    <mergeCell ref="N15:O15"/>
    <mergeCell ref="P15:Q15"/>
  </mergeCells>
  <pageMargins left="0.39370078740157483" right="0.39370078740157483" top="1.1811023622047243" bottom="0.70866141732283461" header="0.31496062992125984" footer="0.31496062992125984"/>
  <pageSetup paperSize="9" scale="43"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5"/>
  <sheetViews>
    <sheetView view="pageBreakPreview" zoomScaleNormal="100" zoomScaleSheetLayoutView="100" workbookViewId="0">
      <selection activeCell="J20" sqref="J20"/>
    </sheetView>
  </sheetViews>
  <sheetFormatPr defaultRowHeight="15.75" x14ac:dyDescent="0.25"/>
  <cols>
    <col min="1" max="1" width="62.5703125" style="1" customWidth="1"/>
    <col min="2" max="2" width="10.28515625" style="1" customWidth="1"/>
    <col min="3" max="3" width="5.85546875" style="1" customWidth="1"/>
    <col min="4" max="4" width="5.42578125" style="1" customWidth="1"/>
    <col min="5" max="5" width="5.5703125" style="1" customWidth="1"/>
    <col min="6" max="6" width="5.85546875" style="1" customWidth="1"/>
    <col min="7" max="7" width="6.140625" style="1" customWidth="1"/>
    <col min="8" max="8" width="7.28515625" style="1" customWidth="1"/>
    <col min="9" max="9" width="7.7109375" style="1" customWidth="1"/>
    <col min="10" max="10" width="19.28515625" style="1" customWidth="1"/>
    <col min="11" max="11" width="19.85546875" style="1" customWidth="1"/>
    <col min="12" max="12" width="18.5703125" style="1" customWidth="1"/>
    <col min="13" max="262" width="9.140625" style="1"/>
    <col min="263" max="263" width="71.42578125" style="1" customWidth="1"/>
    <col min="264" max="264" width="6" style="1" customWidth="1"/>
    <col min="265" max="265" width="20.140625" style="1" customWidth="1"/>
    <col min="266" max="268" width="13.5703125" style="1" customWidth="1"/>
    <col min="269" max="518" width="9.140625" style="1"/>
    <col min="519" max="519" width="71.42578125" style="1" customWidth="1"/>
    <col min="520" max="520" width="6" style="1" customWidth="1"/>
    <col min="521" max="521" width="20.140625" style="1" customWidth="1"/>
    <col min="522" max="524" width="13.5703125" style="1" customWidth="1"/>
    <col min="525" max="774" width="9.140625" style="1"/>
    <col min="775" max="775" width="71.42578125" style="1" customWidth="1"/>
    <col min="776" max="776" width="6" style="1" customWidth="1"/>
    <col min="777" max="777" width="20.140625" style="1" customWidth="1"/>
    <col min="778" max="780" width="13.5703125" style="1" customWidth="1"/>
    <col min="781" max="1030" width="9.140625" style="1"/>
    <col min="1031" max="1031" width="71.42578125" style="1" customWidth="1"/>
    <col min="1032" max="1032" width="6" style="1" customWidth="1"/>
    <col min="1033" max="1033" width="20.140625" style="1" customWidth="1"/>
    <col min="1034" max="1036" width="13.5703125" style="1" customWidth="1"/>
    <col min="1037" max="1286" width="9.140625" style="1"/>
    <col min="1287" max="1287" width="71.42578125" style="1" customWidth="1"/>
    <col min="1288" max="1288" width="6" style="1" customWidth="1"/>
    <col min="1289" max="1289" width="20.140625" style="1" customWidth="1"/>
    <col min="1290" max="1292" width="13.5703125" style="1" customWidth="1"/>
    <col min="1293" max="1542" width="9.140625" style="1"/>
    <col min="1543" max="1543" width="71.42578125" style="1" customWidth="1"/>
    <col min="1544" max="1544" width="6" style="1" customWidth="1"/>
    <col min="1545" max="1545" width="20.140625" style="1" customWidth="1"/>
    <col min="1546" max="1548" width="13.5703125" style="1" customWidth="1"/>
    <col min="1549" max="1798" width="9.140625" style="1"/>
    <col min="1799" max="1799" width="71.42578125" style="1" customWidth="1"/>
    <col min="1800" max="1800" width="6" style="1" customWidth="1"/>
    <col min="1801" max="1801" width="20.140625" style="1" customWidth="1"/>
    <col min="1802" max="1804" width="13.5703125" style="1" customWidth="1"/>
    <col min="1805" max="2054" width="9.140625" style="1"/>
    <col min="2055" max="2055" width="71.42578125" style="1" customWidth="1"/>
    <col min="2056" max="2056" width="6" style="1" customWidth="1"/>
    <col min="2057" max="2057" width="20.140625" style="1" customWidth="1"/>
    <col min="2058" max="2060" width="13.5703125" style="1" customWidth="1"/>
    <col min="2061" max="2310" width="9.140625" style="1"/>
    <col min="2311" max="2311" width="71.42578125" style="1" customWidth="1"/>
    <col min="2312" max="2312" width="6" style="1" customWidth="1"/>
    <col min="2313" max="2313" width="20.140625" style="1" customWidth="1"/>
    <col min="2314" max="2316" width="13.5703125" style="1" customWidth="1"/>
    <col min="2317" max="2566" width="9.140625" style="1"/>
    <col min="2567" max="2567" width="71.42578125" style="1" customWidth="1"/>
    <col min="2568" max="2568" width="6" style="1" customWidth="1"/>
    <col min="2569" max="2569" width="20.140625" style="1" customWidth="1"/>
    <col min="2570" max="2572" width="13.5703125" style="1" customWidth="1"/>
    <col min="2573" max="2822" width="9.140625" style="1"/>
    <col min="2823" max="2823" width="71.42578125" style="1" customWidth="1"/>
    <col min="2824" max="2824" width="6" style="1" customWidth="1"/>
    <col min="2825" max="2825" width="20.140625" style="1" customWidth="1"/>
    <col min="2826" max="2828" width="13.5703125" style="1" customWidth="1"/>
    <col min="2829" max="3078" width="9.140625" style="1"/>
    <col min="3079" max="3079" width="71.42578125" style="1" customWidth="1"/>
    <col min="3080" max="3080" width="6" style="1" customWidth="1"/>
    <col min="3081" max="3081" width="20.140625" style="1" customWidth="1"/>
    <col min="3082" max="3084" width="13.5703125" style="1" customWidth="1"/>
    <col min="3085" max="3334" width="9.140625" style="1"/>
    <col min="3335" max="3335" width="71.42578125" style="1" customWidth="1"/>
    <col min="3336" max="3336" width="6" style="1" customWidth="1"/>
    <col min="3337" max="3337" width="20.140625" style="1" customWidth="1"/>
    <col min="3338" max="3340" width="13.5703125" style="1" customWidth="1"/>
    <col min="3341" max="3590" width="9.140625" style="1"/>
    <col min="3591" max="3591" width="71.42578125" style="1" customWidth="1"/>
    <col min="3592" max="3592" width="6" style="1" customWidth="1"/>
    <col min="3593" max="3593" width="20.140625" style="1" customWidth="1"/>
    <col min="3594" max="3596" width="13.5703125" style="1" customWidth="1"/>
    <col min="3597" max="3846" width="9.140625" style="1"/>
    <col min="3847" max="3847" width="71.42578125" style="1" customWidth="1"/>
    <col min="3848" max="3848" width="6" style="1" customWidth="1"/>
    <col min="3849" max="3849" width="20.140625" style="1" customWidth="1"/>
    <col min="3850" max="3852" width="13.5703125" style="1" customWidth="1"/>
    <col min="3853" max="4102" width="9.140625" style="1"/>
    <col min="4103" max="4103" width="71.42578125" style="1" customWidth="1"/>
    <col min="4104" max="4104" width="6" style="1" customWidth="1"/>
    <col min="4105" max="4105" width="20.140625" style="1" customWidth="1"/>
    <col min="4106" max="4108" width="13.5703125" style="1" customWidth="1"/>
    <col min="4109" max="4358" width="9.140625" style="1"/>
    <col min="4359" max="4359" width="71.42578125" style="1" customWidth="1"/>
    <col min="4360" max="4360" width="6" style="1" customWidth="1"/>
    <col min="4361" max="4361" width="20.140625" style="1" customWidth="1"/>
    <col min="4362" max="4364" width="13.5703125" style="1" customWidth="1"/>
    <col min="4365" max="4614" width="9.140625" style="1"/>
    <col min="4615" max="4615" width="71.42578125" style="1" customWidth="1"/>
    <col min="4616" max="4616" width="6" style="1" customWidth="1"/>
    <col min="4617" max="4617" width="20.140625" style="1" customWidth="1"/>
    <col min="4618" max="4620" width="13.5703125" style="1" customWidth="1"/>
    <col min="4621" max="4870" width="9.140625" style="1"/>
    <col min="4871" max="4871" width="71.42578125" style="1" customWidth="1"/>
    <col min="4872" max="4872" width="6" style="1" customWidth="1"/>
    <col min="4873" max="4873" width="20.140625" style="1" customWidth="1"/>
    <col min="4874" max="4876" width="13.5703125" style="1" customWidth="1"/>
    <col min="4877" max="5126" width="9.140625" style="1"/>
    <col min="5127" max="5127" width="71.42578125" style="1" customWidth="1"/>
    <col min="5128" max="5128" width="6" style="1" customWidth="1"/>
    <col min="5129" max="5129" width="20.140625" style="1" customWidth="1"/>
    <col min="5130" max="5132" width="13.5703125" style="1" customWidth="1"/>
    <col min="5133" max="5382" width="9.140625" style="1"/>
    <col min="5383" max="5383" width="71.42578125" style="1" customWidth="1"/>
    <col min="5384" max="5384" width="6" style="1" customWidth="1"/>
    <col min="5385" max="5385" width="20.140625" style="1" customWidth="1"/>
    <col min="5386" max="5388" width="13.5703125" style="1" customWidth="1"/>
    <col min="5389" max="5638" width="9.140625" style="1"/>
    <col min="5639" max="5639" width="71.42578125" style="1" customWidth="1"/>
    <col min="5640" max="5640" width="6" style="1" customWidth="1"/>
    <col min="5641" max="5641" width="20.140625" style="1" customWidth="1"/>
    <col min="5642" max="5644" width="13.5703125" style="1" customWidth="1"/>
    <col min="5645" max="5894" width="9.140625" style="1"/>
    <col min="5895" max="5895" width="71.42578125" style="1" customWidth="1"/>
    <col min="5896" max="5896" width="6" style="1" customWidth="1"/>
    <col min="5897" max="5897" width="20.140625" style="1" customWidth="1"/>
    <col min="5898" max="5900" width="13.5703125" style="1" customWidth="1"/>
    <col min="5901" max="6150" width="9.140625" style="1"/>
    <col min="6151" max="6151" width="71.42578125" style="1" customWidth="1"/>
    <col min="6152" max="6152" width="6" style="1" customWidth="1"/>
    <col min="6153" max="6153" width="20.140625" style="1" customWidth="1"/>
    <col min="6154" max="6156" width="13.5703125" style="1" customWidth="1"/>
    <col min="6157" max="6406" width="9.140625" style="1"/>
    <col min="6407" max="6407" width="71.42578125" style="1" customWidth="1"/>
    <col min="6408" max="6408" width="6" style="1" customWidth="1"/>
    <col min="6409" max="6409" width="20.140625" style="1" customWidth="1"/>
    <col min="6410" max="6412" width="13.5703125" style="1" customWidth="1"/>
    <col min="6413" max="6662" width="9.140625" style="1"/>
    <col min="6663" max="6663" width="71.42578125" style="1" customWidth="1"/>
    <col min="6664" max="6664" width="6" style="1" customWidth="1"/>
    <col min="6665" max="6665" width="20.140625" style="1" customWidth="1"/>
    <col min="6666" max="6668" width="13.5703125" style="1" customWidth="1"/>
    <col min="6669" max="6918" width="9.140625" style="1"/>
    <col min="6919" max="6919" width="71.42578125" style="1" customWidth="1"/>
    <col min="6920" max="6920" width="6" style="1" customWidth="1"/>
    <col min="6921" max="6921" width="20.140625" style="1" customWidth="1"/>
    <col min="6922" max="6924" width="13.5703125" style="1" customWidth="1"/>
    <col min="6925" max="7174" width="9.140625" style="1"/>
    <col min="7175" max="7175" width="71.42578125" style="1" customWidth="1"/>
    <col min="7176" max="7176" width="6" style="1" customWidth="1"/>
    <col min="7177" max="7177" width="20.140625" style="1" customWidth="1"/>
    <col min="7178" max="7180" width="13.5703125" style="1" customWidth="1"/>
    <col min="7181" max="7430" width="9.140625" style="1"/>
    <col min="7431" max="7431" width="71.42578125" style="1" customWidth="1"/>
    <col min="7432" max="7432" width="6" style="1" customWidth="1"/>
    <col min="7433" max="7433" width="20.140625" style="1" customWidth="1"/>
    <col min="7434" max="7436" width="13.5703125" style="1" customWidth="1"/>
    <col min="7437" max="7686" width="9.140625" style="1"/>
    <col min="7687" max="7687" width="71.42578125" style="1" customWidth="1"/>
    <col min="7688" max="7688" width="6" style="1" customWidth="1"/>
    <col min="7689" max="7689" width="20.140625" style="1" customWidth="1"/>
    <col min="7690" max="7692" width="13.5703125" style="1" customWidth="1"/>
    <col min="7693" max="7942" width="9.140625" style="1"/>
    <col min="7943" max="7943" width="71.42578125" style="1" customWidth="1"/>
    <col min="7944" max="7944" width="6" style="1" customWidth="1"/>
    <col min="7945" max="7945" width="20.140625" style="1" customWidth="1"/>
    <col min="7946" max="7948" width="13.5703125" style="1" customWidth="1"/>
    <col min="7949" max="8198" width="9.140625" style="1"/>
    <col min="8199" max="8199" width="71.42578125" style="1" customWidth="1"/>
    <col min="8200" max="8200" width="6" style="1" customWidth="1"/>
    <col min="8201" max="8201" width="20.140625" style="1" customWidth="1"/>
    <col min="8202" max="8204" width="13.5703125" style="1" customWidth="1"/>
    <col min="8205" max="8454" width="9.140625" style="1"/>
    <col min="8455" max="8455" width="71.42578125" style="1" customWidth="1"/>
    <col min="8456" max="8456" width="6" style="1" customWidth="1"/>
    <col min="8457" max="8457" width="20.140625" style="1" customWidth="1"/>
    <col min="8458" max="8460" width="13.5703125" style="1" customWidth="1"/>
    <col min="8461" max="8710" width="9.140625" style="1"/>
    <col min="8711" max="8711" width="71.42578125" style="1" customWidth="1"/>
    <col min="8712" max="8712" width="6" style="1" customWidth="1"/>
    <col min="8713" max="8713" width="20.140625" style="1" customWidth="1"/>
    <col min="8714" max="8716" width="13.5703125" style="1" customWidth="1"/>
    <col min="8717" max="8966" width="9.140625" style="1"/>
    <col min="8967" max="8967" width="71.42578125" style="1" customWidth="1"/>
    <col min="8968" max="8968" width="6" style="1" customWidth="1"/>
    <col min="8969" max="8969" width="20.140625" style="1" customWidth="1"/>
    <col min="8970" max="8972" width="13.5703125" style="1" customWidth="1"/>
    <col min="8973" max="9222" width="9.140625" style="1"/>
    <col min="9223" max="9223" width="71.42578125" style="1" customWidth="1"/>
    <col min="9224" max="9224" width="6" style="1" customWidth="1"/>
    <col min="9225" max="9225" width="20.140625" style="1" customWidth="1"/>
    <col min="9226" max="9228" width="13.5703125" style="1" customWidth="1"/>
    <col min="9229" max="9478" width="9.140625" style="1"/>
    <col min="9479" max="9479" width="71.42578125" style="1" customWidth="1"/>
    <col min="9480" max="9480" width="6" style="1" customWidth="1"/>
    <col min="9481" max="9481" width="20.140625" style="1" customWidth="1"/>
    <col min="9482" max="9484" width="13.5703125" style="1" customWidth="1"/>
    <col min="9485" max="9734" width="9.140625" style="1"/>
    <col min="9735" max="9735" width="71.42578125" style="1" customWidth="1"/>
    <col min="9736" max="9736" width="6" style="1" customWidth="1"/>
    <col min="9737" max="9737" width="20.140625" style="1" customWidth="1"/>
    <col min="9738" max="9740" width="13.5703125" style="1" customWidth="1"/>
    <col min="9741" max="9990" width="9.140625" style="1"/>
    <col min="9991" max="9991" width="71.42578125" style="1" customWidth="1"/>
    <col min="9992" max="9992" width="6" style="1" customWidth="1"/>
    <col min="9993" max="9993" width="20.140625" style="1" customWidth="1"/>
    <col min="9994" max="9996" width="13.5703125" style="1" customWidth="1"/>
    <col min="9997" max="10246" width="9.140625" style="1"/>
    <col min="10247" max="10247" width="71.42578125" style="1" customWidth="1"/>
    <col min="10248" max="10248" width="6" style="1" customWidth="1"/>
    <col min="10249" max="10249" width="20.140625" style="1" customWidth="1"/>
    <col min="10250" max="10252" width="13.5703125" style="1" customWidth="1"/>
    <col min="10253" max="10502" width="9.140625" style="1"/>
    <col min="10503" max="10503" width="71.42578125" style="1" customWidth="1"/>
    <col min="10504" max="10504" width="6" style="1" customWidth="1"/>
    <col min="10505" max="10505" width="20.140625" style="1" customWidth="1"/>
    <col min="10506" max="10508" width="13.5703125" style="1" customWidth="1"/>
    <col min="10509" max="10758" width="9.140625" style="1"/>
    <col min="10759" max="10759" width="71.42578125" style="1" customWidth="1"/>
    <col min="10760" max="10760" width="6" style="1" customWidth="1"/>
    <col min="10761" max="10761" width="20.140625" style="1" customWidth="1"/>
    <col min="10762" max="10764" width="13.5703125" style="1" customWidth="1"/>
    <col min="10765" max="11014" width="9.140625" style="1"/>
    <col min="11015" max="11015" width="71.42578125" style="1" customWidth="1"/>
    <col min="11016" max="11016" width="6" style="1" customWidth="1"/>
    <col min="11017" max="11017" width="20.140625" style="1" customWidth="1"/>
    <col min="11018" max="11020" width="13.5703125" style="1" customWidth="1"/>
    <col min="11021" max="11270" width="9.140625" style="1"/>
    <col min="11271" max="11271" width="71.42578125" style="1" customWidth="1"/>
    <col min="11272" max="11272" width="6" style="1" customWidth="1"/>
    <col min="11273" max="11273" width="20.140625" style="1" customWidth="1"/>
    <col min="11274" max="11276" width="13.5703125" style="1" customWidth="1"/>
    <col min="11277" max="11526" width="9.140625" style="1"/>
    <col min="11527" max="11527" width="71.42578125" style="1" customWidth="1"/>
    <col min="11528" max="11528" width="6" style="1" customWidth="1"/>
    <col min="11529" max="11529" width="20.140625" style="1" customWidth="1"/>
    <col min="11530" max="11532" width="13.5703125" style="1" customWidth="1"/>
    <col min="11533" max="11782" width="9.140625" style="1"/>
    <col min="11783" max="11783" width="71.42578125" style="1" customWidth="1"/>
    <col min="11784" max="11784" width="6" style="1" customWidth="1"/>
    <col min="11785" max="11785" width="20.140625" style="1" customWidth="1"/>
    <col min="11786" max="11788" width="13.5703125" style="1" customWidth="1"/>
    <col min="11789" max="12038" width="9.140625" style="1"/>
    <col min="12039" max="12039" width="71.42578125" style="1" customWidth="1"/>
    <col min="12040" max="12040" width="6" style="1" customWidth="1"/>
    <col min="12041" max="12041" width="20.140625" style="1" customWidth="1"/>
    <col min="12042" max="12044" width="13.5703125" style="1" customWidth="1"/>
    <col min="12045" max="12294" width="9.140625" style="1"/>
    <col min="12295" max="12295" width="71.42578125" style="1" customWidth="1"/>
    <col min="12296" max="12296" width="6" style="1" customWidth="1"/>
    <col min="12297" max="12297" width="20.140625" style="1" customWidth="1"/>
    <col min="12298" max="12300" width="13.5703125" style="1" customWidth="1"/>
    <col min="12301" max="12550" width="9.140625" style="1"/>
    <col min="12551" max="12551" width="71.42578125" style="1" customWidth="1"/>
    <col min="12552" max="12552" width="6" style="1" customWidth="1"/>
    <col min="12553" max="12553" width="20.140625" style="1" customWidth="1"/>
    <col min="12554" max="12556" width="13.5703125" style="1" customWidth="1"/>
    <col min="12557" max="12806" width="9.140625" style="1"/>
    <col min="12807" max="12807" width="71.42578125" style="1" customWidth="1"/>
    <col min="12808" max="12808" width="6" style="1" customWidth="1"/>
    <col min="12809" max="12809" width="20.140625" style="1" customWidth="1"/>
    <col min="12810" max="12812" width="13.5703125" style="1" customWidth="1"/>
    <col min="12813" max="13062" width="9.140625" style="1"/>
    <col min="13063" max="13063" width="71.42578125" style="1" customWidth="1"/>
    <col min="13064" max="13064" width="6" style="1" customWidth="1"/>
    <col min="13065" max="13065" width="20.140625" style="1" customWidth="1"/>
    <col min="13066" max="13068" width="13.5703125" style="1" customWidth="1"/>
    <col min="13069" max="13318" width="9.140625" style="1"/>
    <col min="13319" max="13319" width="71.42578125" style="1" customWidth="1"/>
    <col min="13320" max="13320" width="6" style="1" customWidth="1"/>
    <col min="13321" max="13321" width="20.140625" style="1" customWidth="1"/>
    <col min="13322" max="13324" width="13.5703125" style="1" customWidth="1"/>
    <col min="13325" max="13574" width="9.140625" style="1"/>
    <col min="13575" max="13575" width="71.42578125" style="1" customWidth="1"/>
    <col min="13576" max="13576" width="6" style="1" customWidth="1"/>
    <col min="13577" max="13577" width="20.140625" style="1" customWidth="1"/>
    <col min="13578" max="13580" width="13.5703125" style="1" customWidth="1"/>
    <col min="13581" max="13830" width="9.140625" style="1"/>
    <col min="13831" max="13831" width="71.42578125" style="1" customWidth="1"/>
    <col min="13832" max="13832" width="6" style="1" customWidth="1"/>
    <col min="13833" max="13833" width="20.140625" style="1" customWidth="1"/>
    <col min="13834" max="13836" width="13.5703125" style="1" customWidth="1"/>
    <col min="13837" max="14086" width="9.140625" style="1"/>
    <col min="14087" max="14087" width="71.42578125" style="1" customWidth="1"/>
    <col min="14088" max="14088" width="6" style="1" customWidth="1"/>
    <col min="14089" max="14089" width="20.140625" style="1" customWidth="1"/>
    <col min="14090" max="14092" width="13.5703125" style="1" customWidth="1"/>
    <col min="14093" max="14342" width="9.140625" style="1"/>
    <col min="14343" max="14343" width="71.42578125" style="1" customWidth="1"/>
    <col min="14344" max="14344" width="6" style="1" customWidth="1"/>
    <col min="14345" max="14345" width="20.140625" style="1" customWidth="1"/>
    <col min="14346" max="14348" width="13.5703125" style="1" customWidth="1"/>
    <col min="14349" max="14598" width="9.140625" style="1"/>
    <col min="14599" max="14599" width="71.42578125" style="1" customWidth="1"/>
    <col min="14600" max="14600" width="6" style="1" customWidth="1"/>
    <col min="14601" max="14601" width="20.140625" style="1" customWidth="1"/>
    <col min="14602" max="14604" width="13.5703125" style="1" customWidth="1"/>
    <col min="14605" max="14854" width="9.140625" style="1"/>
    <col min="14855" max="14855" width="71.42578125" style="1" customWidth="1"/>
    <col min="14856" max="14856" width="6" style="1" customWidth="1"/>
    <col min="14857" max="14857" width="20.140625" style="1" customWidth="1"/>
    <col min="14858" max="14860" width="13.5703125" style="1" customWidth="1"/>
    <col min="14861" max="15110" width="9.140625" style="1"/>
    <col min="15111" max="15111" width="71.42578125" style="1" customWidth="1"/>
    <col min="15112" max="15112" width="6" style="1" customWidth="1"/>
    <col min="15113" max="15113" width="20.140625" style="1" customWidth="1"/>
    <col min="15114" max="15116" width="13.5703125" style="1" customWidth="1"/>
    <col min="15117" max="15366" width="9.140625" style="1"/>
    <col min="15367" max="15367" width="71.42578125" style="1" customWidth="1"/>
    <col min="15368" max="15368" width="6" style="1" customWidth="1"/>
    <col min="15369" max="15369" width="20.140625" style="1" customWidth="1"/>
    <col min="15370" max="15372" width="13.5703125" style="1" customWidth="1"/>
    <col min="15373" max="15622" width="9.140625" style="1"/>
    <col min="15623" max="15623" width="71.42578125" style="1" customWidth="1"/>
    <col min="15624" max="15624" width="6" style="1" customWidth="1"/>
    <col min="15625" max="15625" width="20.140625" style="1" customWidth="1"/>
    <col min="15626" max="15628" width="13.5703125" style="1" customWidth="1"/>
    <col min="15629" max="15878" width="9.140625" style="1"/>
    <col min="15879" max="15879" width="71.42578125" style="1" customWidth="1"/>
    <col min="15880" max="15880" width="6" style="1" customWidth="1"/>
    <col min="15881" max="15881" width="20.140625" style="1" customWidth="1"/>
    <col min="15882" max="15884" width="13.5703125" style="1" customWidth="1"/>
    <col min="15885" max="16134" width="9.140625" style="1"/>
    <col min="16135" max="16135" width="71.42578125" style="1" customWidth="1"/>
    <col min="16136" max="16136" width="6" style="1" customWidth="1"/>
    <col min="16137" max="16137" width="20.140625" style="1" customWidth="1"/>
    <col min="16138" max="16140" width="13.5703125" style="1" customWidth="1"/>
    <col min="16141" max="16384" width="9.140625" style="1"/>
  </cols>
  <sheetData>
    <row r="1" spans="1:12" x14ac:dyDescent="0.25">
      <c r="A1" s="128" t="s">
        <v>898</v>
      </c>
      <c r="B1" s="128"/>
      <c r="C1" s="128"/>
      <c r="D1" s="128"/>
      <c r="E1" s="128"/>
      <c r="F1" s="128"/>
      <c r="G1" s="128"/>
      <c r="H1" s="128"/>
      <c r="I1" s="128"/>
      <c r="J1" s="128"/>
      <c r="K1" s="128"/>
      <c r="L1" s="128"/>
    </row>
    <row r="2" spans="1:12" x14ac:dyDescent="0.25">
      <c r="A2" s="128" t="s">
        <v>976</v>
      </c>
      <c r="B2" s="128"/>
      <c r="C2" s="128"/>
      <c r="D2" s="128"/>
      <c r="E2" s="128"/>
      <c r="F2" s="128"/>
      <c r="G2" s="128"/>
      <c r="H2" s="128"/>
      <c r="I2" s="128"/>
      <c r="J2" s="128"/>
      <c r="K2" s="128"/>
      <c r="L2" s="128"/>
    </row>
    <row r="3" spans="1:12" x14ac:dyDescent="0.25">
      <c r="A3" s="128" t="s">
        <v>947</v>
      </c>
      <c r="B3" s="128"/>
      <c r="C3" s="128"/>
      <c r="D3" s="128"/>
      <c r="E3" s="128"/>
      <c r="F3" s="128"/>
      <c r="G3" s="128"/>
      <c r="H3" s="128"/>
      <c r="I3" s="128"/>
      <c r="J3" s="128"/>
      <c r="K3" s="128"/>
      <c r="L3" s="128"/>
    </row>
    <row r="4" spans="1:12" x14ac:dyDescent="0.25">
      <c r="A4" s="128" t="s">
        <v>1030</v>
      </c>
      <c r="B4" s="128"/>
      <c r="C4" s="128"/>
      <c r="D4" s="128"/>
      <c r="E4" s="128"/>
      <c r="F4" s="128"/>
      <c r="G4" s="128"/>
      <c r="H4" s="128"/>
      <c r="I4" s="128"/>
      <c r="J4" s="128"/>
      <c r="K4" s="128"/>
      <c r="L4" s="128"/>
    </row>
    <row r="5" spans="1:12" x14ac:dyDescent="0.25">
      <c r="A5" s="128" t="s">
        <v>1029</v>
      </c>
      <c r="B5" s="128"/>
      <c r="C5" s="128"/>
      <c r="D5" s="128"/>
      <c r="E5" s="128"/>
      <c r="F5" s="128"/>
      <c r="G5" s="128"/>
      <c r="H5" s="128"/>
      <c r="I5" s="128"/>
      <c r="J5" s="128"/>
      <c r="K5" s="128"/>
      <c r="L5" s="128"/>
    </row>
    <row r="7" spans="1:12" ht="15.75" customHeight="1" x14ac:dyDescent="0.25">
      <c r="A7" s="124" t="s">
        <v>394</v>
      </c>
      <c r="B7" s="124"/>
      <c r="C7" s="124"/>
      <c r="D7" s="124"/>
      <c r="E7" s="124"/>
      <c r="F7" s="124"/>
      <c r="G7" s="124"/>
      <c r="H7" s="124"/>
      <c r="I7" s="124"/>
      <c r="J7" s="124"/>
      <c r="K7" s="124"/>
      <c r="L7" s="124"/>
    </row>
    <row r="8" spans="1:12" x14ac:dyDescent="0.25">
      <c r="A8" s="125" t="s">
        <v>1118</v>
      </c>
      <c r="B8" s="125"/>
      <c r="C8" s="125"/>
      <c r="D8" s="125"/>
      <c r="E8" s="125"/>
      <c r="F8" s="125"/>
      <c r="G8" s="125"/>
      <c r="H8" s="125"/>
      <c r="I8" s="125"/>
      <c r="J8" s="125"/>
      <c r="K8" s="125"/>
      <c r="L8" s="125"/>
    </row>
    <row r="9" spans="1:12" x14ac:dyDescent="0.25">
      <c r="A9" s="83"/>
      <c r="B9" s="83"/>
      <c r="C9" s="83"/>
      <c r="D9" s="83"/>
      <c r="E9" s="83"/>
      <c r="F9" s="83"/>
      <c r="G9" s="83"/>
      <c r="H9" s="83"/>
      <c r="I9" s="83"/>
      <c r="J9" s="83"/>
      <c r="K9" s="83"/>
      <c r="L9" s="83"/>
    </row>
    <row r="10" spans="1:12" ht="30.75" customHeight="1" x14ac:dyDescent="0.25">
      <c r="A10" s="122" t="s">
        <v>397</v>
      </c>
      <c r="B10" s="126" t="s">
        <v>381</v>
      </c>
      <c r="C10" s="120"/>
      <c r="D10" s="120"/>
      <c r="E10" s="120"/>
      <c r="F10" s="120"/>
      <c r="G10" s="120"/>
      <c r="H10" s="120"/>
      <c r="I10" s="121"/>
      <c r="J10" s="122" t="s">
        <v>393</v>
      </c>
      <c r="K10" s="122" t="s">
        <v>182</v>
      </c>
      <c r="L10" s="122" t="s">
        <v>371</v>
      </c>
    </row>
    <row r="11" spans="1:12" ht="32.25" customHeight="1" x14ac:dyDescent="0.25">
      <c r="A11" s="123"/>
      <c r="B11" s="116" t="s">
        <v>390</v>
      </c>
      <c r="C11" s="116" t="s">
        <v>391</v>
      </c>
      <c r="D11" s="116" t="s">
        <v>382</v>
      </c>
      <c r="E11" s="119" t="s">
        <v>383</v>
      </c>
      <c r="F11" s="120"/>
      <c r="G11" s="121"/>
      <c r="H11" s="126" t="s">
        <v>392</v>
      </c>
      <c r="I11" s="121"/>
      <c r="J11" s="123"/>
      <c r="K11" s="123"/>
      <c r="L11" s="123"/>
    </row>
    <row r="12" spans="1:12" ht="121.5" customHeight="1" x14ac:dyDescent="0.25">
      <c r="A12" s="127"/>
      <c r="B12" s="117"/>
      <c r="C12" s="117"/>
      <c r="D12" s="118"/>
      <c r="E12" s="39"/>
      <c r="F12" s="40" t="s">
        <v>384</v>
      </c>
      <c r="G12" s="41" t="s">
        <v>385</v>
      </c>
      <c r="H12" s="42" t="s">
        <v>386</v>
      </c>
      <c r="I12" s="43" t="s">
        <v>387</v>
      </c>
      <c r="J12" s="127"/>
      <c r="K12" s="127"/>
      <c r="L12" s="123"/>
    </row>
    <row r="13" spans="1:12" x14ac:dyDescent="0.25">
      <c r="A13" s="2">
        <v>1</v>
      </c>
      <c r="B13" s="3">
        <v>2</v>
      </c>
      <c r="C13" s="3">
        <v>3</v>
      </c>
      <c r="D13" s="3">
        <v>4</v>
      </c>
      <c r="E13" s="3">
        <v>5</v>
      </c>
      <c r="F13" s="3">
        <v>6</v>
      </c>
      <c r="G13" s="3">
        <v>7</v>
      </c>
      <c r="H13" s="3">
        <v>8</v>
      </c>
      <c r="I13" s="2">
        <v>9</v>
      </c>
      <c r="J13" s="2">
        <v>10</v>
      </c>
      <c r="K13" s="4">
        <v>11</v>
      </c>
      <c r="L13" s="5">
        <v>12</v>
      </c>
    </row>
    <row r="14" spans="1:12" ht="36.75" customHeight="1" x14ac:dyDescent="0.25">
      <c r="A14" s="6" t="s">
        <v>388</v>
      </c>
      <c r="B14" s="7">
        <v>505</v>
      </c>
      <c r="C14" s="115"/>
      <c r="D14" s="115"/>
      <c r="E14" s="115"/>
      <c r="F14" s="115"/>
      <c r="G14" s="115"/>
      <c r="H14" s="115"/>
      <c r="I14" s="115"/>
      <c r="J14" s="8">
        <f>J15</f>
        <v>1980354.6900000572</v>
      </c>
      <c r="K14" s="8">
        <f>K15</f>
        <v>-24887479.059999943</v>
      </c>
      <c r="L14" s="8">
        <f t="shared" ref="L14:L15" si="0">J14-K14</f>
        <v>26867833.75</v>
      </c>
    </row>
    <row r="15" spans="1:12" ht="21" customHeight="1" x14ac:dyDescent="0.25">
      <c r="A15" s="6" t="s">
        <v>389</v>
      </c>
      <c r="B15" s="7">
        <v>505</v>
      </c>
      <c r="C15" s="9">
        <v>1</v>
      </c>
      <c r="D15" s="9">
        <v>0</v>
      </c>
      <c r="E15" s="9">
        <v>0</v>
      </c>
      <c r="F15" s="9">
        <v>0</v>
      </c>
      <c r="G15" s="9">
        <v>0</v>
      </c>
      <c r="H15" s="10">
        <v>0</v>
      </c>
      <c r="I15" s="11">
        <v>0</v>
      </c>
      <c r="J15" s="8">
        <f>J16</f>
        <v>1980354.6900000572</v>
      </c>
      <c r="K15" s="8">
        <f>K16</f>
        <v>-24887479.059999943</v>
      </c>
      <c r="L15" s="8">
        <f t="shared" si="0"/>
        <v>26867833.75</v>
      </c>
    </row>
    <row r="16" spans="1:12" ht="35.25" customHeight="1" x14ac:dyDescent="0.25">
      <c r="A16" s="6" t="s">
        <v>372</v>
      </c>
      <c r="B16" s="7">
        <v>505</v>
      </c>
      <c r="C16" s="9">
        <v>1</v>
      </c>
      <c r="D16" s="9">
        <v>5</v>
      </c>
      <c r="E16" s="9">
        <v>0</v>
      </c>
      <c r="F16" s="9">
        <v>0</v>
      </c>
      <c r="G16" s="9">
        <v>0</v>
      </c>
      <c r="H16" s="10">
        <v>0</v>
      </c>
      <c r="I16" s="11">
        <v>0</v>
      </c>
      <c r="J16" s="8">
        <f>J21+J20</f>
        <v>1980354.6900000572</v>
      </c>
      <c r="K16" s="8">
        <f>K21+K20</f>
        <v>-24887479.059999943</v>
      </c>
      <c r="L16" s="8">
        <f>J16-K16</f>
        <v>26867833.75</v>
      </c>
    </row>
    <row r="17" spans="1:12" ht="19.5" customHeight="1" x14ac:dyDescent="0.25">
      <c r="A17" s="6" t="s">
        <v>373</v>
      </c>
      <c r="B17" s="7">
        <v>505</v>
      </c>
      <c r="C17" s="9">
        <v>1</v>
      </c>
      <c r="D17" s="9">
        <v>5</v>
      </c>
      <c r="E17" s="9">
        <v>0</v>
      </c>
      <c r="F17" s="9">
        <v>0</v>
      </c>
      <c r="G17" s="9">
        <v>0</v>
      </c>
      <c r="H17" s="10">
        <v>0</v>
      </c>
      <c r="I17" s="11">
        <v>500</v>
      </c>
      <c r="J17" s="8">
        <f t="shared" ref="J17:K19" si="1">J18</f>
        <v>-1264300599.8199999</v>
      </c>
      <c r="K17" s="8">
        <f t="shared" si="1"/>
        <v>-1274192870.6099999</v>
      </c>
      <c r="L17" s="8">
        <f t="shared" ref="L17:L24" si="2">J17-K17</f>
        <v>9892270.7899999619</v>
      </c>
    </row>
    <row r="18" spans="1:12" ht="21.75" customHeight="1" x14ac:dyDescent="0.25">
      <c r="A18" s="6" t="s">
        <v>374</v>
      </c>
      <c r="B18" s="7">
        <v>505</v>
      </c>
      <c r="C18" s="9">
        <v>1</v>
      </c>
      <c r="D18" s="9">
        <v>5</v>
      </c>
      <c r="E18" s="9">
        <v>2</v>
      </c>
      <c r="F18" s="9">
        <v>0</v>
      </c>
      <c r="G18" s="9">
        <v>0</v>
      </c>
      <c r="H18" s="10">
        <v>0</v>
      </c>
      <c r="I18" s="11">
        <v>500</v>
      </c>
      <c r="J18" s="8">
        <f t="shared" si="1"/>
        <v>-1264300599.8199999</v>
      </c>
      <c r="K18" s="8">
        <f t="shared" si="1"/>
        <v>-1274192870.6099999</v>
      </c>
      <c r="L18" s="8">
        <f t="shared" si="2"/>
        <v>9892270.7899999619</v>
      </c>
    </row>
    <row r="19" spans="1:12" ht="18" customHeight="1" x14ac:dyDescent="0.25">
      <c r="A19" s="6" t="s">
        <v>375</v>
      </c>
      <c r="B19" s="7">
        <v>505</v>
      </c>
      <c r="C19" s="9">
        <v>1</v>
      </c>
      <c r="D19" s="9">
        <v>5</v>
      </c>
      <c r="E19" s="9">
        <v>2</v>
      </c>
      <c r="F19" s="9">
        <v>1</v>
      </c>
      <c r="G19" s="9">
        <v>0</v>
      </c>
      <c r="H19" s="10">
        <v>0</v>
      </c>
      <c r="I19" s="11">
        <v>510</v>
      </c>
      <c r="J19" s="8">
        <f t="shared" si="1"/>
        <v>-1264300599.8199999</v>
      </c>
      <c r="K19" s="8">
        <f t="shared" si="1"/>
        <v>-1274192870.6099999</v>
      </c>
      <c r="L19" s="8">
        <f t="shared" si="2"/>
        <v>9892270.7899999619</v>
      </c>
    </row>
    <row r="20" spans="1:12" ht="35.25" customHeight="1" x14ac:dyDescent="0.25">
      <c r="A20" s="6" t="s">
        <v>376</v>
      </c>
      <c r="B20" s="7">
        <v>505</v>
      </c>
      <c r="C20" s="9">
        <v>1</v>
      </c>
      <c r="D20" s="9">
        <v>5</v>
      </c>
      <c r="E20" s="9">
        <v>2</v>
      </c>
      <c r="F20" s="9">
        <v>1</v>
      </c>
      <c r="G20" s="9">
        <v>5</v>
      </c>
      <c r="H20" s="10">
        <v>0</v>
      </c>
      <c r="I20" s="11">
        <v>510</v>
      </c>
      <c r="J20" s="8">
        <v>-1264300599.8199999</v>
      </c>
      <c r="K20" s="8">
        <v>-1274192870.6099999</v>
      </c>
      <c r="L20" s="8">
        <f t="shared" si="2"/>
        <v>9892270.7899999619</v>
      </c>
    </row>
    <row r="21" spans="1:12" ht="21" customHeight="1" x14ac:dyDescent="0.25">
      <c r="A21" s="6" t="s">
        <v>377</v>
      </c>
      <c r="B21" s="7">
        <v>505</v>
      </c>
      <c r="C21" s="9">
        <v>1</v>
      </c>
      <c r="D21" s="9">
        <v>5</v>
      </c>
      <c r="E21" s="9">
        <v>0</v>
      </c>
      <c r="F21" s="9">
        <v>0</v>
      </c>
      <c r="G21" s="9">
        <v>0</v>
      </c>
      <c r="H21" s="10">
        <v>0</v>
      </c>
      <c r="I21" s="11">
        <v>600</v>
      </c>
      <c r="J21" s="8">
        <f t="shared" ref="J21:K23" si="3">J22</f>
        <v>1266280954.51</v>
      </c>
      <c r="K21" s="8">
        <f t="shared" si="3"/>
        <v>1249305391.55</v>
      </c>
      <c r="L21" s="8">
        <f t="shared" si="2"/>
        <v>16975562.960000038</v>
      </c>
    </row>
    <row r="22" spans="1:12" ht="21" customHeight="1" x14ac:dyDescent="0.25">
      <c r="A22" s="6" t="s">
        <v>378</v>
      </c>
      <c r="B22" s="7">
        <v>505</v>
      </c>
      <c r="C22" s="9">
        <v>1</v>
      </c>
      <c r="D22" s="9">
        <v>5</v>
      </c>
      <c r="E22" s="9">
        <v>2</v>
      </c>
      <c r="F22" s="9">
        <v>0</v>
      </c>
      <c r="G22" s="9">
        <v>0</v>
      </c>
      <c r="H22" s="10">
        <v>0</v>
      </c>
      <c r="I22" s="11">
        <v>600</v>
      </c>
      <c r="J22" s="8">
        <f t="shared" si="3"/>
        <v>1266280954.51</v>
      </c>
      <c r="K22" s="8">
        <f t="shared" si="3"/>
        <v>1249305391.55</v>
      </c>
      <c r="L22" s="8">
        <f t="shared" si="2"/>
        <v>16975562.960000038</v>
      </c>
    </row>
    <row r="23" spans="1:12" ht="19.5" customHeight="1" x14ac:dyDescent="0.25">
      <c r="A23" s="6" t="s">
        <v>379</v>
      </c>
      <c r="B23" s="7">
        <v>505</v>
      </c>
      <c r="C23" s="9">
        <v>1</v>
      </c>
      <c r="D23" s="9">
        <v>5</v>
      </c>
      <c r="E23" s="9">
        <v>2</v>
      </c>
      <c r="F23" s="9">
        <v>1</v>
      </c>
      <c r="G23" s="9">
        <v>0</v>
      </c>
      <c r="H23" s="10">
        <v>0</v>
      </c>
      <c r="I23" s="11">
        <v>610</v>
      </c>
      <c r="J23" s="8">
        <f t="shared" si="3"/>
        <v>1266280954.51</v>
      </c>
      <c r="K23" s="8">
        <f t="shared" si="3"/>
        <v>1249305391.55</v>
      </c>
      <c r="L23" s="8">
        <f t="shared" si="2"/>
        <v>16975562.960000038</v>
      </c>
    </row>
    <row r="24" spans="1:12" ht="35.25" customHeight="1" x14ac:dyDescent="0.25">
      <c r="A24" s="6" t="s">
        <v>380</v>
      </c>
      <c r="B24" s="7">
        <v>505</v>
      </c>
      <c r="C24" s="9">
        <v>1</v>
      </c>
      <c r="D24" s="9">
        <v>5</v>
      </c>
      <c r="E24" s="9">
        <v>2</v>
      </c>
      <c r="F24" s="9">
        <v>1</v>
      </c>
      <c r="G24" s="9">
        <v>5</v>
      </c>
      <c r="H24" s="10">
        <v>0</v>
      </c>
      <c r="I24" s="11">
        <v>610</v>
      </c>
      <c r="J24" s="8">
        <v>1266280954.51</v>
      </c>
      <c r="K24" s="8">
        <v>1249305391.55</v>
      </c>
      <c r="L24" s="8">
        <f t="shared" si="2"/>
        <v>16975562.960000038</v>
      </c>
    </row>
    <row r="25" spans="1:12" x14ac:dyDescent="0.25">
      <c r="A25" s="29"/>
      <c r="B25" s="30"/>
      <c r="C25" s="30"/>
      <c r="D25" s="30"/>
      <c r="E25" s="30"/>
      <c r="F25" s="30"/>
      <c r="G25" s="30"/>
      <c r="H25" s="30"/>
      <c r="I25" s="30"/>
      <c r="J25" s="31"/>
      <c r="K25" s="31"/>
      <c r="L25" s="31"/>
    </row>
  </sheetData>
  <mergeCells count="18">
    <mergeCell ref="A1:L1"/>
    <mergeCell ref="A2:L2"/>
    <mergeCell ref="A3:L3"/>
    <mergeCell ref="A4:L4"/>
    <mergeCell ref="A5:L5"/>
    <mergeCell ref="L10:L12"/>
    <mergeCell ref="A7:L7"/>
    <mergeCell ref="A8:L8"/>
    <mergeCell ref="B10:I10"/>
    <mergeCell ref="H11:I11"/>
    <mergeCell ref="A10:A12"/>
    <mergeCell ref="J10:J12"/>
    <mergeCell ref="K10:K12"/>
    <mergeCell ref="C14:I14"/>
    <mergeCell ref="B11:B12"/>
    <mergeCell ref="C11:C12"/>
    <mergeCell ref="D11:D12"/>
    <mergeCell ref="E11:G11"/>
  </mergeCells>
  <pageMargins left="0.39370078740157483" right="0.39370078740157483" top="0.39370078740157483" bottom="0.11811023622047245" header="0" footer="0"/>
  <pageSetup paperSize="9" scale="54" fitToHeight="0" orientation="portrait" horizontalDpi="1200" verticalDpi="120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
  <sheetViews>
    <sheetView view="pageBreakPreview" zoomScale="110" zoomScaleNormal="100" zoomScaleSheetLayoutView="110" workbookViewId="0">
      <selection activeCell="A9" sqref="A9"/>
    </sheetView>
  </sheetViews>
  <sheetFormatPr defaultRowHeight="15.75" x14ac:dyDescent="0.25"/>
  <cols>
    <col min="1" max="1" width="9.140625" style="1"/>
    <col min="2" max="2" width="9.85546875" style="1" customWidth="1"/>
    <col min="3" max="3" width="13.28515625" style="1" customWidth="1"/>
    <col min="4" max="4" width="26.42578125" style="1" customWidth="1"/>
    <col min="5" max="5" width="27.42578125" style="1" customWidth="1"/>
    <col min="6" max="6" width="18.42578125" style="1" customWidth="1"/>
    <col min="7" max="7" width="18.140625" style="1" customWidth="1"/>
    <col min="8" max="16384" width="9.140625" style="1"/>
  </cols>
  <sheetData>
    <row r="1" spans="1:7" x14ac:dyDescent="0.25">
      <c r="A1" s="129" t="s">
        <v>897</v>
      </c>
      <c r="B1" s="129"/>
      <c r="C1" s="129"/>
      <c r="D1" s="129"/>
      <c r="E1" s="129"/>
      <c r="F1" s="129"/>
      <c r="G1" s="129"/>
    </row>
    <row r="2" spans="1:7" x14ac:dyDescent="0.25">
      <c r="A2" s="129" t="s">
        <v>976</v>
      </c>
      <c r="B2" s="129"/>
      <c r="C2" s="129"/>
      <c r="D2" s="129"/>
      <c r="E2" s="129"/>
      <c r="F2" s="129"/>
      <c r="G2" s="129"/>
    </row>
    <row r="3" spans="1:7" x14ac:dyDescent="0.25">
      <c r="A3" s="129" t="s">
        <v>948</v>
      </c>
      <c r="B3" s="129"/>
      <c r="C3" s="129"/>
      <c r="D3" s="129"/>
      <c r="E3" s="129"/>
      <c r="F3" s="129"/>
      <c r="G3" s="129"/>
    </row>
    <row r="4" spans="1:7" x14ac:dyDescent="0.25">
      <c r="A4" s="129" t="s">
        <v>1119</v>
      </c>
      <c r="B4" s="129"/>
      <c r="C4" s="129"/>
      <c r="D4" s="129"/>
      <c r="E4" s="129"/>
      <c r="F4" s="129"/>
      <c r="G4" s="129"/>
    </row>
    <row r="5" spans="1:7" x14ac:dyDescent="0.25">
      <c r="A5" s="129" t="s">
        <v>1029</v>
      </c>
      <c r="B5" s="129"/>
      <c r="C5" s="129"/>
      <c r="D5" s="129"/>
      <c r="E5" s="129"/>
      <c r="F5" s="129"/>
      <c r="G5" s="129"/>
    </row>
    <row r="6" spans="1:7" ht="21.75" customHeight="1" x14ac:dyDescent="0.25">
      <c r="A6" s="128"/>
      <c r="B6" s="128"/>
      <c r="C6" s="128"/>
      <c r="D6" s="128"/>
      <c r="E6" s="128"/>
      <c r="F6" s="128"/>
      <c r="G6" s="128"/>
    </row>
    <row r="7" spans="1:7" x14ac:dyDescent="0.25">
      <c r="A7" s="130" t="s">
        <v>405</v>
      </c>
      <c r="B7" s="130"/>
      <c r="C7" s="130"/>
      <c r="D7" s="130"/>
      <c r="E7" s="130"/>
      <c r="F7" s="130"/>
      <c r="G7" s="130"/>
    </row>
    <row r="8" spans="1:7" x14ac:dyDescent="0.25">
      <c r="A8" s="130" t="s">
        <v>1120</v>
      </c>
      <c r="B8" s="130"/>
      <c r="C8" s="130"/>
      <c r="D8" s="130"/>
      <c r="E8" s="130"/>
      <c r="F8" s="130"/>
      <c r="G8" s="130"/>
    </row>
    <row r="9" spans="1:7" ht="15" customHeight="1" thickBot="1" x14ac:dyDescent="0.3">
      <c r="G9" s="17" t="s">
        <v>398</v>
      </c>
    </row>
    <row r="10" spans="1:7" ht="31.5" customHeight="1" x14ac:dyDescent="0.25">
      <c r="A10" s="133" t="s">
        <v>178</v>
      </c>
      <c r="B10" s="131" t="s">
        <v>399</v>
      </c>
      <c r="C10" s="132"/>
      <c r="D10" s="135" t="s">
        <v>400</v>
      </c>
      <c r="E10" s="135" t="s">
        <v>401</v>
      </c>
      <c r="F10" s="135" t="s">
        <v>402</v>
      </c>
      <c r="G10" s="137" t="s">
        <v>197</v>
      </c>
    </row>
    <row r="11" spans="1:7" ht="19.5" customHeight="1" thickBot="1" x14ac:dyDescent="0.3">
      <c r="A11" s="134"/>
      <c r="B11" s="18" t="s">
        <v>403</v>
      </c>
      <c r="C11" s="18" t="s">
        <v>404</v>
      </c>
      <c r="D11" s="136"/>
      <c r="E11" s="136"/>
      <c r="F11" s="136"/>
      <c r="G11" s="138"/>
    </row>
    <row r="12" spans="1:7" ht="96" customHeight="1" x14ac:dyDescent="0.25">
      <c r="A12" s="21"/>
      <c r="B12" s="21"/>
      <c r="C12" s="22"/>
      <c r="D12" s="23"/>
      <c r="E12" s="23"/>
      <c r="F12" s="24"/>
      <c r="G12" s="24"/>
    </row>
    <row r="13" spans="1:7" ht="26.25" customHeight="1" x14ac:dyDescent="0.25">
      <c r="A13" s="19"/>
      <c r="B13" s="19"/>
      <c r="C13" s="19"/>
      <c r="D13" s="19"/>
      <c r="E13" s="19"/>
      <c r="F13" s="19"/>
      <c r="G13" s="19"/>
    </row>
    <row r="14" spans="1:7" ht="26.25" customHeight="1" x14ac:dyDescent="0.25">
      <c r="A14" s="19"/>
      <c r="B14" s="19"/>
      <c r="C14" s="19"/>
      <c r="D14" s="19"/>
      <c r="E14" s="19"/>
      <c r="F14" s="19"/>
      <c r="G14" s="19"/>
    </row>
  </sheetData>
  <mergeCells count="14">
    <mergeCell ref="A7:G7"/>
    <mergeCell ref="A8:G8"/>
    <mergeCell ref="B10:C10"/>
    <mergeCell ref="A10:A11"/>
    <mergeCell ref="D10:D11"/>
    <mergeCell ref="E10:E11"/>
    <mergeCell ref="F10:F11"/>
    <mergeCell ref="G10:G11"/>
    <mergeCell ref="A6:G6"/>
    <mergeCell ref="A5:G5"/>
    <mergeCell ref="A1:G1"/>
    <mergeCell ref="A2:G2"/>
    <mergeCell ref="A3:G3"/>
    <mergeCell ref="A4:G4"/>
  </mergeCells>
  <pageMargins left="0.39370078740157483" right="0.39370078740157483" top="1.1811023622047243" bottom="0.70866141732283461"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6'!Заголовки_для_печати</vt:lpstr>
      <vt:lpstr>'Приложение 1'!Область_печати</vt:lpstr>
      <vt:lpstr>'приложение 3'!Область_печати</vt:lpstr>
      <vt:lpstr>'приложение 5'!Область_печати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2024-03-19T13:07:29Z</cp:lastPrinted>
  <dcterms:created xsi:type="dcterms:W3CDTF">2018-02-21T10:43:34Z</dcterms:created>
  <dcterms:modified xsi:type="dcterms:W3CDTF">2025-04-28T03:58:43Z</dcterms:modified>
</cp:coreProperties>
</file>