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5" yWindow="1005" windowWidth="19305" windowHeight="10395" tabRatio="777" activeTab="5"/>
  </bookViews>
  <sheets>
    <sheet name="Приложение 1ННД" sheetId="21" r:id="rId1"/>
    <sheet name="Приложение №2 безвозмедные" sheetId="8" r:id="rId2"/>
    <sheet name="Приложение №3 РзПз " sheetId="19" r:id="rId3"/>
    <sheet name="Приложение №4 расходы" sheetId="17" r:id="rId4"/>
    <sheet name="Приложение № 5 дотация" sheetId="22" r:id="rId5"/>
    <sheet name="Приложение №6  мун программы" sheetId="15" r:id="rId6"/>
    <sheet name="Приложение №7 источники" sheetId="4" r:id="rId7"/>
    <sheet name="Приложение № 8 займы" sheetId="23" r:id="rId8"/>
  </sheets>
  <definedNames>
    <definedName name="_xlnm._FilterDatabase" localSheetId="1" hidden="1">'Приложение №2 безвозмедные'!$A$10:$K$10</definedName>
    <definedName name="_xlnm._FilterDatabase" localSheetId="2" hidden="1">'Приложение №3 РзПз '!#REF!</definedName>
    <definedName name="_xlnm._FilterDatabase" localSheetId="3" hidden="1">'Приложение №4 расходы'!$C$13:$J$356</definedName>
    <definedName name="_xlnm._FilterDatabase" localSheetId="5" hidden="1">'Приложение №6  мун программы'!$B$11:$J$206</definedName>
    <definedName name="_xlnm.Print_Titles" localSheetId="0">'Приложение 1ННД'!$8:$11</definedName>
    <definedName name="_xlnm.Print_Titles" localSheetId="1">'Приложение №2 безвозмедные'!$7:$10</definedName>
    <definedName name="_xlnm.Print_Titles" localSheetId="6">'Приложение №7 источники'!$11:$11</definedName>
    <definedName name="_xlnm.Print_Area" localSheetId="0">'Приложение 1ННД'!$A$1:$K$100</definedName>
    <definedName name="_xlnm.Print_Area" localSheetId="1">'Приложение №2 безвозмедные'!$A$1:$K$25</definedName>
    <definedName name="_xlnm.Print_Area" localSheetId="2">'Приложение №3 РзПз '!$A$1:$L$45</definedName>
    <definedName name="_xlnm.Print_Area" localSheetId="3">'Приложение №4 расходы'!$A$1:$R$356</definedName>
    <definedName name="_xlnm.Print_Area" localSheetId="5">'Приложение №6  мун программы'!$A$1:$M$207</definedName>
    <definedName name="_xlnm.Print_Area" localSheetId="6">'Приложение №7 источники'!$A$1:$L$22</definedName>
  </definedNames>
  <calcPr calcId="145621"/>
</workbook>
</file>

<file path=xl/calcChain.xml><?xml version="1.0" encoding="utf-8"?>
<calcChain xmlns="http://schemas.openxmlformats.org/spreadsheetml/2006/main">
  <c r="I161" i="15" l="1"/>
  <c r="J161" i="15"/>
  <c r="K161" i="15"/>
  <c r="L161" i="15"/>
  <c r="M161" i="15"/>
  <c r="H161" i="15"/>
  <c r="I165" i="15"/>
  <c r="J165" i="15"/>
  <c r="K165" i="15"/>
  <c r="L165" i="15"/>
  <c r="M165" i="15"/>
  <c r="H165" i="15"/>
  <c r="I166" i="15"/>
  <c r="J166" i="15"/>
  <c r="K166" i="15"/>
  <c r="L166" i="15"/>
  <c r="M166" i="15"/>
  <c r="H166" i="15"/>
  <c r="M154" i="15"/>
  <c r="I154" i="15"/>
  <c r="J154" i="15"/>
  <c r="K154" i="15"/>
  <c r="L154" i="15"/>
  <c r="H154" i="15"/>
  <c r="I158" i="15"/>
  <c r="J158" i="15"/>
  <c r="K158" i="15"/>
  <c r="L158" i="15"/>
  <c r="M158" i="15"/>
  <c r="H158" i="15"/>
  <c r="I159" i="15"/>
  <c r="J159" i="15"/>
  <c r="K159" i="15"/>
  <c r="L159" i="15"/>
  <c r="M159" i="15"/>
  <c r="H159" i="15"/>
  <c r="I152" i="15"/>
  <c r="I151" i="15" s="1"/>
  <c r="J152" i="15"/>
  <c r="J151" i="15" s="1"/>
  <c r="K152" i="15"/>
  <c r="K151" i="15" s="1"/>
  <c r="L152" i="15"/>
  <c r="L151" i="15" s="1"/>
  <c r="M152" i="15"/>
  <c r="M151" i="15" s="1"/>
  <c r="H152" i="15"/>
  <c r="H151" i="15" s="1"/>
  <c r="I145" i="15"/>
  <c r="I144" i="15" s="1"/>
  <c r="J145" i="15"/>
  <c r="J144" i="15" s="1"/>
  <c r="K145" i="15"/>
  <c r="K144" i="15" s="1"/>
  <c r="L145" i="15"/>
  <c r="L144" i="15" s="1"/>
  <c r="M145" i="15"/>
  <c r="M144" i="15" s="1"/>
  <c r="H145" i="15"/>
  <c r="H144" i="15" s="1"/>
  <c r="I129" i="15"/>
  <c r="I128" i="15" s="1"/>
  <c r="J129" i="15"/>
  <c r="J128" i="15" s="1"/>
  <c r="K129" i="15"/>
  <c r="K128" i="15" s="1"/>
  <c r="L129" i="15"/>
  <c r="L128" i="15" s="1"/>
  <c r="M129" i="15"/>
  <c r="M128" i="15" s="1"/>
  <c r="H129" i="15"/>
  <c r="H128" i="15" s="1"/>
  <c r="I132" i="15"/>
  <c r="I131" i="15" s="1"/>
  <c r="J132" i="15"/>
  <c r="J131" i="15" s="1"/>
  <c r="K132" i="15"/>
  <c r="K131" i="15" s="1"/>
  <c r="L132" i="15"/>
  <c r="L131" i="15" s="1"/>
  <c r="M132" i="15"/>
  <c r="M131" i="15" s="1"/>
  <c r="H132" i="15"/>
  <c r="H131" i="15" s="1"/>
  <c r="I121" i="15"/>
  <c r="I120" i="15" s="1"/>
  <c r="J121" i="15"/>
  <c r="J120" i="15" s="1"/>
  <c r="K121" i="15"/>
  <c r="K120" i="15" s="1"/>
  <c r="L121" i="15"/>
  <c r="L120" i="15" s="1"/>
  <c r="M121" i="15"/>
  <c r="M120" i="15" s="1"/>
  <c r="H121" i="15"/>
  <c r="H120" i="15" s="1"/>
  <c r="I127" i="15" l="1"/>
  <c r="J127" i="15"/>
  <c r="K127" i="15"/>
  <c r="L127" i="15"/>
  <c r="M127" i="15"/>
  <c r="H127" i="15"/>
  <c r="I41" i="15"/>
  <c r="J41" i="15"/>
  <c r="K41" i="15"/>
  <c r="L41" i="15"/>
  <c r="M41" i="15"/>
  <c r="H41" i="15"/>
  <c r="I39" i="15"/>
  <c r="J39" i="15"/>
  <c r="K39" i="15"/>
  <c r="L39" i="15"/>
  <c r="M39" i="15"/>
  <c r="H39" i="15"/>
  <c r="I37" i="15"/>
  <c r="I36" i="15" s="1"/>
  <c r="J37" i="15"/>
  <c r="K37" i="15"/>
  <c r="L37" i="15"/>
  <c r="L36" i="15" s="1"/>
  <c r="M37" i="15"/>
  <c r="H37" i="15"/>
  <c r="M36" i="15"/>
  <c r="J36" i="15"/>
  <c r="H36" i="15"/>
  <c r="I29" i="15"/>
  <c r="J29" i="15"/>
  <c r="K29" i="15"/>
  <c r="L29" i="15"/>
  <c r="M29" i="15"/>
  <c r="H29" i="15"/>
  <c r="I20" i="15"/>
  <c r="I19" i="15" s="1"/>
  <c r="I18" i="15" s="1"/>
  <c r="J20" i="15"/>
  <c r="J19" i="15" s="1"/>
  <c r="J18" i="15" s="1"/>
  <c r="K20" i="15"/>
  <c r="K19" i="15" s="1"/>
  <c r="K18" i="15" s="1"/>
  <c r="L20" i="15"/>
  <c r="L19" i="15" s="1"/>
  <c r="L18" i="15" s="1"/>
  <c r="M20" i="15"/>
  <c r="M19" i="15" s="1"/>
  <c r="M18" i="15" s="1"/>
  <c r="H20" i="15"/>
  <c r="H19" i="15" s="1"/>
  <c r="H18" i="15" s="1"/>
  <c r="M238" i="17"/>
  <c r="N238" i="17"/>
  <c r="O238" i="17"/>
  <c r="P238" i="17"/>
  <c r="Q238" i="17"/>
  <c r="R238" i="17"/>
  <c r="L238" i="17"/>
  <c r="M247" i="17"/>
  <c r="N247" i="17"/>
  <c r="O247" i="17"/>
  <c r="P247" i="17"/>
  <c r="Q247" i="17"/>
  <c r="R247" i="17"/>
  <c r="L247" i="17"/>
  <c r="M248" i="17"/>
  <c r="N248" i="17"/>
  <c r="O248" i="17"/>
  <c r="P248" i="17"/>
  <c r="Q248" i="17"/>
  <c r="R248" i="17"/>
  <c r="L248" i="17"/>
  <c r="M244" i="17"/>
  <c r="N244" i="17"/>
  <c r="O244" i="17"/>
  <c r="P244" i="17"/>
  <c r="Q244" i="17"/>
  <c r="R244" i="17"/>
  <c r="L244" i="17"/>
  <c r="M245" i="17"/>
  <c r="N245" i="17"/>
  <c r="O245" i="17"/>
  <c r="P245" i="17"/>
  <c r="Q245" i="17"/>
  <c r="R245" i="17"/>
  <c r="L245" i="17"/>
  <c r="M239" i="17"/>
  <c r="M222" i="17"/>
  <c r="O222" i="17"/>
  <c r="Q222" i="17"/>
  <c r="L222" i="17"/>
  <c r="M223" i="17"/>
  <c r="N223" i="17"/>
  <c r="N222" i="17" s="1"/>
  <c r="O223" i="17"/>
  <c r="P223" i="17"/>
  <c r="P222" i="17" s="1"/>
  <c r="Q223" i="17"/>
  <c r="R223" i="17"/>
  <c r="R222" i="17" s="1"/>
  <c r="L223" i="17"/>
  <c r="N215" i="17"/>
  <c r="N214" i="17" s="1"/>
  <c r="P215" i="17"/>
  <c r="P214" i="17" s="1"/>
  <c r="R215" i="17"/>
  <c r="R214" i="17" s="1"/>
  <c r="M216" i="17"/>
  <c r="M215" i="17" s="1"/>
  <c r="M214" i="17" s="1"/>
  <c r="N216" i="17"/>
  <c r="O216" i="17"/>
  <c r="O215" i="17" s="1"/>
  <c r="O214" i="17" s="1"/>
  <c r="P216" i="17"/>
  <c r="Q216" i="17"/>
  <c r="Q215" i="17" s="1"/>
  <c r="Q214" i="17" s="1"/>
  <c r="R216" i="17"/>
  <c r="L216" i="17"/>
  <c r="L215" i="17" s="1"/>
  <c r="L214" i="17" s="1"/>
  <c r="L169" i="17"/>
  <c r="M162" i="17"/>
  <c r="M161" i="17" s="1"/>
  <c r="N162" i="17"/>
  <c r="N161" i="17" s="1"/>
  <c r="O162" i="17"/>
  <c r="O161" i="17" s="1"/>
  <c r="P162" i="17"/>
  <c r="P161" i="17" s="1"/>
  <c r="Q162" i="17"/>
  <c r="Q161" i="17" s="1"/>
  <c r="R162" i="17"/>
  <c r="R161" i="17" s="1"/>
  <c r="L162" i="17"/>
  <c r="L161" i="17" s="1"/>
  <c r="M155" i="17"/>
  <c r="M154" i="17" s="1"/>
  <c r="N155" i="17"/>
  <c r="N154" i="17" s="1"/>
  <c r="O155" i="17"/>
  <c r="O154" i="17" s="1"/>
  <c r="P155" i="17"/>
  <c r="P154" i="17" s="1"/>
  <c r="Q155" i="17"/>
  <c r="Q154" i="17" s="1"/>
  <c r="R155" i="17"/>
  <c r="R154" i="17" s="1"/>
  <c r="L155" i="17"/>
  <c r="L154" i="17" s="1"/>
  <c r="M148" i="17"/>
  <c r="M147" i="17" s="1"/>
  <c r="N148" i="17"/>
  <c r="N147" i="17" s="1"/>
  <c r="O148" i="17"/>
  <c r="O147" i="17" s="1"/>
  <c r="P148" i="17"/>
  <c r="P147" i="17" s="1"/>
  <c r="Q148" i="17"/>
  <c r="Q147" i="17" s="1"/>
  <c r="R148" i="17"/>
  <c r="R147" i="17" s="1"/>
  <c r="L148" i="17"/>
  <c r="L147" i="17" s="1"/>
  <c r="M121" i="17"/>
  <c r="M120" i="17" s="1"/>
  <c r="N121" i="17"/>
  <c r="N120" i="17" s="1"/>
  <c r="O121" i="17"/>
  <c r="O120" i="17" s="1"/>
  <c r="P121" i="17"/>
  <c r="P120" i="17" s="1"/>
  <c r="Q121" i="17"/>
  <c r="Q120" i="17" s="1"/>
  <c r="R121" i="17"/>
  <c r="R120" i="17" s="1"/>
  <c r="L121" i="17"/>
  <c r="L120" i="17" s="1"/>
  <c r="M52" i="17"/>
  <c r="N52" i="17"/>
  <c r="O52" i="17"/>
  <c r="P52" i="17"/>
  <c r="Q52" i="17"/>
  <c r="R52" i="17"/>
  <c r="L52" i="17"/>
  <c r="M55" i="17"/>
  <c r="N55" i="17"/>
  <c r="O55" i="17"/>
  <c r="P55" i="17"/>
  <c r="Q55" i="17"/>
  <c r="R55" i="17"/>
  <c r="L55" i="17"/>
  <c r="M53" i="17"/>
  <c r="N53" i="17"/>
  <c r="O53" i="17"/>
  <c r="P53" i="17"/>
  <c r="Q53" i="17"/>
  <c r="R53" i="17"/>
  <c r="L53" i="17"/>
  <c r="M47" i="17"/>
  <c r="N47" i="17"/>
  <c r="O47" i="17"/>
  <c r="P47" i="17"/>
  <c r="Q47" i="17"/>
  <c r="R47" i="17"/>
  <c r="L47" i="17"/>
  <c r="M48" i="17"/>
  <c r="N48" i="17"/>
  <c r="O48" i="17"/>
  <c r="P48" i="17"/>
  <c r="Q48" i="17"/>
  <c r="R48" i="17"/>
  <c r="L48" i="17"/>
  <c r="E45" i="19"/>
  <c r="G45" i="19"/>
  <c r="I45" i="19"/>
  <c r="D45" i="19"/>
  <c r="E43" i="19"/>
  <c r="F43" i="19"/>
  <c r="G43" i="19"/>
  <c r="H43" i="19"/>
  <c r="I43" i="19"/>
  <c r="J43" i="19"/>
  <c r="D43" i="19"/>
  <c r="E41" i="19"/>
  <c r="F41" i="19"/>
  <c r="G41" i="19"/>
  <c r="H41" i="19"/>
  <c r="I41" i="19"/>
  <c r="J41" i="19"/>
  <c r="K41" i="19"/>
  <c r="L41" i="19"/>
  <c r="M41" i="19"/>
  <c r="N41" i="19"/>
  <c r="O41" i="19"/>
  <c r="P41" i="19"/>
  <c r="Q41" i="19"/>
  <c r="R41" i="19"/>
  <c r="S41" i="19"/>
  <c r="T41" i="19"/>
  <c r="U41" i="19"/>
  <c r="V41" i="19"/>
  <c r="W41" i="19"/>
  <c r="X41" i="19"/>
  <c r="Y41" i="19"/>
  <c r="Z41" i="19"/>
  <c r="D41" i="19"/>
  <c r="E36" i="19"/>
  <c r="F36" i="19"/>
  <c r="G36" i="19"/>
  <c r="H36" i="19"/>
  <c r="I36" i="19"/>
  <c r="J36" i="19"/>
  <c r="D36" i="19"/>
  <c r="E33" i="19"/>
  <c r="F33" i="19"/>
  <c r="G33" i="19"/>
  <c r="H33" i="19"/>
  <c r="I33" i="19"/>
  <c r="J33" i="19"/>
  <c r="D33" i="19"/>
  <c r="E27" i="19"/>
  <c r="F27" i="19"/>
  <c r="G27" i="19"/>
  <c r="H27" i="19"/>
  <c r="I27" i="19"/>
  <c r="J27" i="19"/>
  <c r="D27" i="19"/>
  <c r="E25" i="19"/>
  <c r="F25" i="19"/>
  <c r="G25" i="19"/>
  <c r="H25" i="19"/>
  <c r="I25" i="19"/>
  <c r="J25" i="19"/>
  <c r="D25" i="19"/>
  <c r="E23" i="19"/>
  <c r="F23" i="19"/>
  <c r="G23" i="19"/>
  <c r="H23" i="19"/>
  <c r="I23" i="19"/>
  <c r="J23" i="19"/>
  <c r="D23" i="19"/>
  <c r="E19" i="19"/>
  <c r="F19" i="19"/>
  <c r="G19" i="19"/>
  <c r="H19" i="19"/>
  <c r="I19" i="19"/>
  <c r="J19" i="19"/>
  <c r="D19" i="19"/>
  <c r="E11" i="19"/>
  <c r="F11" i="19"/>
  <c r="G11" i="19"/>
  <c r="H11" i="19"/>
  <c r="I11" i="19"/>
  <c r="J11" i="19"/>
  <c r="D11" i="19"/>
  <c r="K36" i="15" l="1"/>
  <c r="F45" i="19"/>
  <c r="H45" i="19"/>
  <c r="J45" i="19"/>
  <c r="M109" i="17"/>
  <c r="M108" i="17" s="1"/>
  <c r="N109" i="17"/>
  <c r="N108" i="17" s="1"/>
  <c r="O109" i="17"/>
  <c r="O108" i="17" s="1"/>
  <c r="P109" i="17"/>
  <c r="P108" i="17" s="1"/>
  <c r="Q109" i="17"/>
  <c r="Q108" i="17" s="1"/>
  <c r="R109" i="17"/>
  <c r="R108" i="17" s="1"/>
  <c r="L109" i="17"/>
  <c r="L108" i="17" s="1"/>
  <c r="M91" i="17"/>
  <c r="M90" i="17" s="1"/>
  <c r="M89" i="17" s="1"/>
  <c r="M88" i="17" s="1"/>
  <c r="M87" i="17" s="1"/>
  <c r="M86" i="17" s="1"/>
  <c r="M85" i="17" s="1"/>
  <c r="N91" i="17"/>
  <c r="N90" i="17" s="1"/>
  <c r="N89" i="17" s="1"/>
  <c r="N88" i="17" s="1"/>
  <c r="N87" i="17" s="1"/>
  <c r="N86" i="17" s="1"/>
  <c r="N85" i="17" s="1"/>
  <c r="O91" i="17"/>
  <c r="O90" i="17" s="1"/>
  <c r="O89" i="17" s="1"/>
  <c r="O88" i="17" s="1"/>
  <c r="O87" i="17" s="1"/>
  <c r="O86" i="17" s="1"/>
  <c r="O85" i="17" s="1"/>
  <c r="P91" i="17"/>
  <c r="P90" i="17" s="1"/>
  <c r="P89" i="17" s="1"/>
  <c r="P88" i="17" s="1"/>
  <c r="P87" i="17" s="1"/>
  <c r="P86" i="17" s="1"/>
  <c r="P85" i="17" s="1"/>
  <c r="Q91" i="17"/>
  <c r="Q90" i="17" s="1"/>
  <c r="Q89" i="17" s="1"/>
  <c r="Q88" i="17" s="1"/>
  <c r="Q87" i="17" s="1"/>
  <c r="Q86" i="17" s="1"/>
  <c r="Q85" i="17" s="1"/>
  <c r="R91" i="17"/>
  <c r="R90" i="17" s="1"/>
  <c r="R89" i="17" s="1"/>
  <c r="R88" i="17" s="1"/>
  <c r="R87" i="17" s="1"/>
  <c r="R86" i="17" s="1"/>
  <c r="R85" i="17" s="1"/>
  <c r="L91" i="17"/>
  <c r="L90" i="17" s="1"/>
  <c r="L89" i="17" s="1"/>
  <c r="L88" i="17" s="1"/>
  <c r="L87" i="17" s="1"/>
  <c r="L86" i="17" s="1"/>
  <c r="L85" i="17" s="1"/>
  <c r="J68" i="21" l="1"/>
  <c r="J67" i="21" s="1"/>
  <c r="J66" i="21" s="1"/>
  <c r="K68" i="21"/>
  <c r="K67" i="21" s="1"/>
  <c r="K66" i="21" s="1"/>
  <c r="I68" i="21"/>
  <c r="I67" i="21" s="1"/>
  <c r="I66" i="21" s="1"/>
  <c r="J58" i="21"/>
  <c r="K58" i="21"/>
  <c r="I58" i="21"/>
  <c r="J53" i="21"/>
  <c r="J52" i="21" s="1"/>
  <c r="K53" i="21"/>
  <c r="K52" i="21" s="1"/>
  <c r="I53" i="21"/>
  <c r="I52" i="21" s="1"/>
  <c r="J48" i="21"/>
  <c r="K48" i="21"/>
  <c r="I48" i="21"/>
  <c r="J35" i="21" l="1"/>
  <c r="K35" i="21"/>
  <c r="I35" i="21"/>
  <c r="I205" i="15" l="1"/>
  <c r="I204" i="15" s="1"/>
  <c r="I203" i="15" s="1"/>
  <c r="I202" i="15" s="1"/>
  <c r="J205" i="15"/>
  <c r="J204" i="15" s="1"/>
  <c r="J203" i="15" s="1"/>
  <c r="J202" i="15" s="1"/>
  <c r="K205" i="15"/>
  <c r="K204" i="15" s="1"/>
  <c r="K203" i="15" s="1"/>
  <c r="K202" i="15" s="1"/>
  <c r="L205" i="15"/>
  <c r="L204" i="15" s="1"/>
  <c r="L203" i="15" s="1"/>
  <c r="L202" i="15" s="1"/>
  <c r="M205" i="15"/>
  <c r="M204" i="15" s="1"/>
  <c r="M203" i="15" s="1"/>
  <c r="M202" i="15" s="1"/>
  <c r="H205" i="15"/>
  <c r="H204" i="15" s="1"/>
  <c r="H203" i="15" s="1"/>
  <c r="H202" i="15" s="1"/>
  <c r="I200" i="15"/>
  <c r="I199" i="15" s="1"/>
  <c r="I198" i="15" s="1"/>
  <c r="J200" i="15"/>
  <c r="J199" i="15" s="1"/>
  <c r="J198" i="15" s="1"/>
  <c r="K200" i="15"/>
  <c r="K199" i="15" s="1"/>
  <c r="K198" i="15" s="1"/>
  <c r="L200" i="15"/>
  <c r="L199" i="15" s="1"/>
  <c r="L198" i="15" s="1"/>
  <c r="M200" i="15"/>
  <c r="M199" i="15" s="1"/>
  <c r="M198" i="15" s="1"/>
  <c r="H200" i="15"/>
  <c r="H199" i="15" s="1"/>
  <c r="H198" i="15" s="1"/>
  <c r="I196" i="15"/>
  <c r="I195" i="15" s="1"/>
  <c r="J196" i="15"/>
  <c r="J195" i="15" s="1"/>
  <c r="K196" i="15"/>
  <c r="K195" i="15" s="1"/>
  <c r="L196" i="15"/>
  <c r="L195" i="15" s="1"/>
  <c r="M196" i="15"/>
  <c r="M195" i="15" s="1"/>
  <c r="H196" i="15"/>
  <c r="H195" i="15" s="1"/>
  <c r="I193" i="15"/>
  <c r="I192" i="15" s="1"/>
  <c r="J193" i="15"/>
  <c r="J192" i="15" s="1"/>
  <c r="K193" i="15"/>
  <c r="K192" i="15" s="1"/>
  <c r="L193" i="15"/>
  <c r="L192" i="15" s="1"/>
  <c r="M193" i="15"/>
  <c r="M192" i="15" s="1"/>
  <c r="H193" i="15"/>
  <c r="H192" i="15" s="1"/>
  <c r="I188" i="15"/>
  <c r="J188" i="15"/>
  <c r="K188" i="15"/>
  <c r="L188" i="15"/>
  <c r="M188" i="15"/>
  <c r="H188" i="15"/>
  <c r="I186" i="15"/>
  <c r="J186" i="15"/>
  <c r="K186" i="15"/>
  <c r="L186" i="15"/>
  <c r="M186" i="15"/>
  <c r="H186" i="15"/>
  <c r="I184" i="15"/>
  <c r="J184" i="15"/>
  <c r="K184" i="15"/>
  <c r="L184" i="15"/>
  <c r="M184" i="15"/>
  <c r="H184" i="15"/>
  <c r="I179" i="15"/>
  <c r="I178" i="15" s="1"/>
  <c r="I177" i="15" s="1"/>
  <c r="I176" i="15" s="1"/>
  <c r="J179" i="15"/>
  <c r="J178" i="15" s="1"/>
  <c r="J177" i="15" s="1"/>
  <c r="J176" i="15" s="1"/>
  <c r="K179" i="15"/>
  <c r="K178" i="15" s="1"/>
  <c r="K177" i="15" s="1"/>
  <c r="K176" i="15" s="1"/>
  <c r="L179" i="15"/>
  <c r="L178" i="15" s="1"/>
  <c r="L177" i="15" s="1"/>
  <c r="L176" i="15" s="1"/>
  <c r="M179" i="15"/>
  <c r="M178" i="15" s="1"/>
  <c r="M177" i="15" s="1"/>
  <c r="M176" i="15" s="1"/>
  <c r="H179" i="15"/>
  <c r="H178" i="15" s="1"/>
  <c r="H177" i="15" s="1"/>
  <c r="H176" i="15" s="1"/>
  <c r="I174" i="15"/>
  <c r="J174" i="15"/>
  <c r="K174" i="15"/>
  <c r="L174" i="15"/>
  <c r="M174" i="15"/>
  <c r="H174" i="15"/>
  <c r="I172" i="15"/>
  <c r="J172" i="15"/>
  <c r="K172" i="15"/>
  <c r="L172" i="15"/>
  <c r="M172" i="15"/>
  <c r="H172" i="15"/>
  <c r="I170" i="15"/>
  <c r="J170" i="15"/>
  <c r="K170" i="15"/>
  <c r="L170" i="15"/>
  <c r="M170" i="15"/>
  <c r="H170" i="15"/>
  <c r="I163" i="15"/>
  <c r="I162" i="15" s="1"/>
  <c r="J163" i="15"/>
  <c r="J162" i="15" s="1"/>
  <c r="K163" i="15"/>
  <c r="K162" i="15" s="1"/>
  <c r="L163" i="15"/>
  <c r="L162" i="15" s="1"/>
  <c r="M163" i="15"/>
  <c r="M162" i="15" s="1"/>
  <c r="H163" i="15"/>
  <c r="H162" i="15" s="1"/>
  <c r="I156" i="15"/>
  <c r="I155" i="15" s="1"/>
  <c r="J156" i="15"/>
  <c r="J155" i="15" s="1"/>
  <c r="K156" i="15"/>
  <c r="K155" i="15" s="1"/>
  <c r="L156" i="15"/>
  <c r="L155" i="15" s="1"/>
  <c r="M156" i="15"/>
  <c r="M155" i="15" s="1"/>
  <c r="H156" i="15"/>
  <c r="H155" i="15" s="1"/>
  <c r="I149" i="15"/>
  <c r="J149" i="15"/>
  <c r="K149" i="15"/>
  <c r="L149" i="15"/>
  <c r="M149" i="15"/>
  <c r="H149" i="15"/>
  <c r="I142" i="15"/>
  <c r="I141" i="15" s="1"/>
  <c r="I140" i="15" s="1"/>
  <c r="J142" i="15"/>
  <c r="J141" i="15" s="1"/>
  <c r="J140" i="15" s="1"/>
  <c r="K142" i="15"/>
  <c r="K141" i="15" s="1"/>
  <c r="K140" i="15" s="1"/>
  <c r="L142" i="15"/>
  <c r="L141" i="15" s="1"/>
  <c r="L140" i="15" s="1"/>
  <c r="M142" i="15"/>
  <c r="M141" i="15" s="1"/>
  <c r="M140" i="15" s="1"/>
  <c r="H142" i="15"/>
  <c r="H141" i="15" s="1"/>
  <c r="H140" i="15" s="1"/>
  <c r="I137" i="15"/>
  <c r="I136" i="15" s="1"/>
  <c r="I135" i="15" s="1"/>
  <c r="J137" i="15"/>
  <c r="J136" i="15" s="1"/>
  <c r="J135" i="15" s="1"/>
  <c r="K137" i="15"/>
  <c r="K136" i="15" s="1"/>
  <c r="K135" i="15" s="1"/>
  <c r="L137" i="15"/>
  <c r="L136" i="15" s="1"/>
  <c r="L135" i="15" s="1"/>
  <c r="M137" i="15"/>
  <c r="M136" i="15" s="1"/>
  <c r="M135" i="15" s="1"/>
  <c r="H137" i="15"/>
  <c r="H136" i="15" s="1"/>
  <c r="H135" i="15" s="1"/>
  <c r="I125" i="15"/>
  <c r="I124" i="15" s="1"/>
  <c r="I123" i="15" s="1"/>
  <c r="J125" i="15"/>
  <c r="J124" i="15" s="1"/>
  <c r="J123" i="15" s="1"/>
  <c r="K125" i="15"/>
  <c r="K124" i="15" s="1"/>
  <c r="K123" i="15" s="1"/>
  <c r="L125" i="15"/>
  <c r="L124" i="15" s="1"/>
  <c r="L123" i="15" s="1"/>
  <c r="M125" i="15"/>
  <c r="M124" i="15" s="1"/>
  <c r="M123" i="15" s="1"/>
  <c r="H125" i="15"/>
  <c r="H124" i="15" s="1"/>
  <c r="H123" i="15" s="1"/>
  <c r="I118" i="15"/>
  <c r="I117" i="15" s="1"/>
  <c r="I116" i="15" s="1"/>
  <c r="J118" i="15"/>
  <c r="J117" i="15" s="1"/>
  <c r="J116" i="15" s="1"/>
  <c r="K118" i="15"/>
  <c r="K117" i="15" s="1"/>
  <c r="K116" i="15" s="1"/>
  <c r="L118" i="15"/>
  <c r="L117" i="15" s="1"/>
  <c r="L116" i="15" s="1"/>
  <c r="M118" i="15"/>
  <c r="M117" i="15" s="1"/>
  <c r="M116" i="15" s="1"/>
  <c r="H118" i="15"/>
  <c r="H117" i="15" s="1"/>
  <c r="H116" i="15" s="1"/>
  <c r="I114" i="15"/>
  <c r="I113" i="15" s="1"/>
  <c r="J114" i="15"/>
  <c r="J113" i="15" s="1"/>
  <c r="K114" i="15"/>
  <c r="K113" i="15" s="1"/>
  <c r="L114" i="15"/>
  <c r="L113" i="15" s="1"/>
  <c r="M114" i="15"/>
  <c r="M113" i="15" s="1"/>
  <c r="H114" i="15"/>
  <c r="H113" i="15" s="1"/>
  <c r="I111" i="15"/>
  <c r="I110" i="15" s="1"/>
  <c r="I109" i="15" s="1"/>
  <c r="J111" i="15"/>
  <c r="J110" i="15" s="1"/>
  <c r="J109" i="15" s="1"/>
  <c r="K111" i="15"/>
  <c r="K110" i="15" s="1"/>
  <c r="K109" i="15" s="1"/>
  <c r="L111" i="15"/>
  <c r="L110" i="15" s="1"/>
  <c r="L109" i="15" s="1"/>
  <c r="M111" i="15"/>
  <c r="M110" i="15" s="1"/>
  <c r="M109" i="15" s="1"/>
  <c r="H111" i="15"/>
  <c r="H110" i="15" s="1"/>
  <c r="H109" i="15" s="1"/>
  <c r="I107" i="15"/>
  <c r="I106" i="15" s="1"/>
  <c r="J107" i="15"/>
  <c r="J106" i="15" s="1"/>
  <c r="K107" i="15"/>
  <c r="K106" i="15" s="1"/>
  <c r="L107" i="15"/>
  <c r="L106" i="15" s="1"/>
  <c r="M107" i="15"/>
  <c r="M106" i="15" s="1"/>
  <c r="H107" i="15"/>
  <c r="H106" i="15" s="1"/>
  <c r="I104" i="15"/>
  <c r="I103" i="15" s="1"/>
  <c r="J104" i="15"/>
  <c r="J103" i="15" s="1"/>
  <c r="K104" i="15"/>
  <c r="K103" i="15" s="1"/>
  <c r="L104" i="15"/>
  <c r="L103" i="15" s="1"/>
  <c r="M104" i="15"/>
  <c r="M103" i="15" s="1"/>
  <c r="H104" i="15"/>
  <c r="H103" i="15" s="1"/>
  <c r="I101" i="15"/>
  <c r="I100" i="15" s="1"/>
  <c r="J101" i="15"/>
  <c r="J100" i="15" s="1"/>
  <c r="K101" i="15"/>
  <c r="K100" i="15" s="1"/>
  <c r="L101" i="15"/>
  <c r="L100" i="15" s="1"/>
  <c r="M101" i="15"/>
  <c r="M100" i="15" s="1"/>
  <c r="H101" i="15"/>
  <c r="H100" i="15" s="1"/>
  <c r="I93" i="15"/>
  <c r="J93" i="15"/>
  <c r="K93" i="15"/>
  <c r="L93" i="15"/>
  <c r="M93" i="15"/>
  <c r="H93" i="15"/>
  <c r="I95" i="15"/>
  <c r="J95" i="15"/>
  <c r="K95" i="15"/>
  <c r="L95" i="15"/>
  <c r="M95" i="15"/>
  <c r="H95" i="15"/>
  <c r="I91" i="15"/>
  <c r="J91" i="15"/>
  <c r="K91" i="15"/>
  <c r="L91" i="15"/>
  <c r="M91" i="15"/>
  <c r="H91" i="15"/>
  <c r="I87" i="15"/>
  <c r="I86" i="15" s="1"/>
  <c r="J87" i="15"/>
  <c r="J86" i="15" s="1"/>
  <c r="K87" i="15"/>
  <c r="K86" i="15" s="1"/>
  <c r="L87" i="15"/>
  <c r="L86" i="15" s="1"/>
  <c r="M87" i="15"/>
  <c r="M86" i="15" s="1"/>
  <c r="H87" i="15"/>
  <c r="H86" i="15" s="1"/>
  <c r="I84" i="15"/>
  <c r="I83" i="15" s="1"/>
  <c r="J84" i="15"/>
  <c r="J83" i="15" s="1"/>
  <c r="K84" i="15"/>
  <c r="K83" i="15" s="1"/>
  <c r="L84" i="15"/>
  <c r="L83" i="15" s="1"/>
  <c r="M84" i="15"/>
  <c r="M83" i="15" s="1"/>
  <c r="H84" i="15"/>
  <c r="H83" i="15" s="1"/>
  <c r="I81" i="15"/>
  <c r="I80" i="15" s="1"/>
  <c r="J81" i="15"/>
  <c r="J80" i="15" s="1"/>
  <c r="K81" i="15"/>
  <c r="K80" i="15" s="1"/>
  <c r="L81" i="15"/>
  <c r="L80" i="15" s="1"/>
  <c r="M81" i="15"/>
  <c r="M80" i="15" s="1"/>
  <c r="H81" i="15"/>
  <c r="H80" i="15" s="1"/>
  <c r="I78" i="15"/>
  <c r="J78" i="15"/>
  <c r="K78" i="15"/>
  <c r="L78" i="15"/>
  <c r="M78" i="15"/>
  <c r="H78" i="15"/>
  <c r="I76" i="15"/>
  <c r="J76" i="15"/>
  <c r="K76" i="15"/>
  <c r="L76" i="15"/>
  <c r="M76" i="15"/>
  <c r="H76" i="15"/>
  <c r="H72" i="15"/>
  <c r="H71" i="15" s="1"/>
  <c r="H70" i="15" s="1"/>
  <c r="I72" i="15"/>
  <c r="I71" i="15" s="1"/>
  <c r="I70" i="15" s="1"/>
  <c r="J72" i="15"/>
  <c r="J71" i="15" s="1"/>
  <c r="J70" i="15" s="1"/>
  <c r="K72" i="15"/>
  <c r="K71" i="15" s="1"/>
  <c r="K70" i="15" s="1"/>
  <c r="L72" i="15"/>
  <c r="L71" i="15" s="1"/>
  <c r="L70" i="15" s="1"/>
  <c r="M72" i="15"/>
  <c r="M71" i="15" s="1"/>
  <c r="M70" i="15" s="1"/>
  <c r="I68" i="15"/>
  <c r="I67" i="15" s="1"/>
  <c r="J68" i="15"/>
  <c r="J67" i="15" s="1"/>
  <c r="K68" i="15"/>
  <c r="K67" i="15" s="1"/>
  <c r="L68" i="15"/>
  <c r="L67" i="15" s="1"/>
  <c r="M68" i="15"/>
  <c r="M67" i="15" s="1"/>
  <c r="H68" i="15"/>
  <c r="H67" i="15" s="1"/>
  <c r="I65" i="15"/>
  <c r="I64" i="15" s="1"/>
  <c r="J65" i="15"/>
  <c r="J64" i="15" s="1"/>
  <c r="K65" i="15"/>
  <c r="K64" i="15" s="1"/>
  <c r="L65" i="15"/>
  <c r="L64" i="15" s="1"/>
  <c r="M65" i="15"/>
  <c r="M64" i="15" s="1"/>
  <c r="H65" i="15"/>
  <c r="H64" i="15" s="1"/>
  <c r="I61" i="15"/>
  <c r="I60" i="15" s="1"/>
  <c r="J61" i="15"/>
  <c r="J60" i="15" s="1"/>
  <c r="K61" i="15"/>
  <c r="K60" i="15" s="1"/>
  <c r="L61" i="15"/>
  <c r="L60" i="15" s="1"/>
  <c r="M61" i="15"/>
  <c r="M60" i="15" s="1"/>
  <c r="H61" i="15"/>
  <c r="H60" i="15" s="1"/>
  <c r="I58" i="15"/>
  <c r="I57" i="15" s="1"/>
  <c r="J58" i="15"/>
  <c r="J57" i="15" s="1"/>
  <c r="K58" i="15"/>
  <c r="K57" i="15" s="1"/>
  <c r="L58" i="15"/>
  <c r="L57" i="15" s="1"/>
  <c r="M58" i="15"/>
  <c r="M57" i="15" s="1"/>
  <c r="H58" i="15"/>
  <c r="H57" i="15" s="1"/>
  <c r="I55" i="15"/>
  <c r="I54" i="15" s="1"/>
  <c r="J55" i="15"/>
  <c r="J54" i="15" s="1"/>
  <c r="K55" i="15"/>
  <c r="K54" i="15" s="1"/>
  <c r="L55" i="15"/>
  <c r="L54" i="15" s="1"/>
  <c r="M55" i="15"/>
  <c r="M54" i="15" s="1"/>
  <c r="H55" i="15"/>
  <c r="H54" i="15" s="1"/>
  <c r="I52" i="15"/>
  <c r="I51" i="15" s="1"/>
  <c r="J52" i="15"/>
  <c r="J51" i="15" s="1"/>
  <c r="K52" i="15"/>
  <c r="K51" i="15" s="1"/>
  <c r="L52" i="15"/>
  <c r="L51" i="15" s="1"/>
  <c r="M52" i="15"/>
  <c r="M51" i="15" s="1"/>
  <c r="H52" i="15"/>
  <c r="H51" i="15" s="1"/>
  <c r="I49" i="15"/>
  <c r="I48" i="15" s="1"/>
  <c r="J49" i="15"/>
  <c r="J48" i="15" s="1"/>
  <c r="K49" i="15"/>
  <c r="K48" i="15" s="1"/>
  <c r="L49" i="15"/>
  <c r="L48" i="15" s="1"/>
  <c r="M49" i="15"/>
  <c r="M48" i="15" s="1"/>
  <c r="H49" i="15"/>
  <c r="H48" i="15" s="1"/>
  <c r="I46" i="15"/>
  <c r="J46" i="15"/>
  <c r="K46" i="15"/>
  <c r="L46" i="15"/>
  <c r="M46" i="15"/>
  <c r="H46" i="15"/>
  <c r="I44" i="15"/>
  <c r="J44" i="15"/>
  <c r="K44" i="15"/>
  <c r="L44" i="15"/>
  <c r="M44" i="15"/>
  <c r="H44" i="15"/>
  <c r="I34" i="15"/>
  <c r="I33" i="15" s="1"/>
  <c r="J34" i="15"/>
  <c r="J33" i="15" s="1"/>
  <c r="K34" i="15"/>
  <c r="K33" i="15" s="1"/>
  <c r="L34" i="15"/>
  <c r="L33" i="15" s="1"/>
  <c r="M34" i="15"/>
  <c r="M33" i="15" s="1"/>
  <c r="H34" i="15"/>
  <c r="H33" i="15" s="1"/>
  <c r="I31" i="15"/>
  <c r="I28" i="15" s="1"/>
  <c r="J31" i="15"/>
  <c r="J28" i="15" s="1"/>
  <c r="K31" i="15"/>
  <c r="K28" i="15" s="1"/>
  <c r="L31" i="15"/>
  <c r="L28" i="15" s="1"/>
  <c r="M31" i="15"/>
  <c r="M28" i="15" s="1"/>
  <c r="H31" i="15"/>
  <c r="H28" i="15" s="1"/>
  <c r="I24" i="15"/>
  <c r="I23" i="15" s="1"/>
  <c r="I22" i="15" s="1"/>
  <c r="J24" i="15"/>
  <c r="J23" i="15" s="1"/>
  <c r="J22" i="15" s="1"/>
  <c r="K24" i="15"/>
  <c r="K23" i="15" s="1"/>
  <c r="K22" i="15" s="1"/>
  <c r="L24" i="15"/>
  <c r="L23" i="15" s="1"/>
  <c r="L22" i="15" s="1"/>
  <c r="M24" i="15"/>
  <c r="M23" i="15" s="1"/>
  <c r="M22" i="15" s="1"/>
  <c r="H24" i="15"/>
  <c r="H23" i="15" s="1"/>
  <c r="H22" i="15" s="1"/>
  <c r="I16" i="15"/>
  <c r="I15" i="15" s="1"/>
  <c r="I14" i="15" s="1"/>
  <c r="I13" i="15" s="1"/>
  <c r="J16" i="15"/>
  <c r="J15" i="15" s="1"/>
  <c r="J14" i="15" s="1"/>
  <c r="J13" i="15" s="1"/>
  <c r="K16" i="15"/>
  <c r="K15" i="15" s="1"/>
  <c r="K14" i="15" s="1"/>
  <c r="K13" i="15" s="1"/>
  <c r="L16" i="15"/>
  <c r="L15" i="15" s="1"/>
  <c r="L14" i="15" s="1"/>
  <c r="L13" i="15" s="1"/>
  <c r="M16" i="15"/>
  <c r="M15" i="15" s="1"/>
  <c r="M14" i="15" s="1"/>
  <c r="M13" i="15" s="1"/>
  <c r="H16" i="15"/>
  <c r="H15" i="15" s="1"/>
  <c r="H14" i="15" s="1"/>
  <c r="H13" i="15" s="1"/>
  <c r="H148" i="15" l="1"/>
  <c r="H147" i="15"/>
  <c r="L148" i="15"/>
  <c r="L147" i="15"/>
  <c r="J148" i="15"/>
  <c r="J147" i="15"/>
  <c r="M148" i="15"/>
  <c r="M147" i="15"/>
  <c r="K148" i="15"/>
  <c r="K147" i="15"/>
  <c r="I148" i="15"/>
  <c r="I147" i="15"/>
  <c r="M191" i="15"/>
  <c r="M190" i="15" s="1"/>
  <c r="K191" i="15"/>
  <c r="I191" i="15"/>
  <c r="I190" i="15" s="1"/>
  <c r="H191" i="15"/>
  <c r="H190" i="15" s="1"/>
  <c r="L191" i="15"/>
  <c r="J191" i="15"/>
  <c r="J190" i="15" s="1"/>
  <c r="M183" i="15"/>
  <c r="M182" i="15" s="1"/>
  <c r="M181" i="15" s="1"/>
  <c r="K183" i="15"/>
  <c r="K182" i="15" s="1"/>
  <c r="K181" i="15" s="1"/>
  <c r="I183" i="15"/>
  <c r="I182" i="15" s="1"/>
  <c r="I181" i="15" s="1"/>
  <c r="H183" i="15"/>
  <c r="H182" i="15" s="1"/>
  <c r="H181" i="15" s="1"/>
  <c r="L183" i="15"/>
  <c r="L182" i="15" s="1"/>
  <c r="L181" i="15" s="1"/>
  <c r="J183" i="15"/>
  <c r="J182" i="15" s="1"/>
  <c r="J181" i="15" s="1"/>
  <c r="L190" i="15"/>
  <c r="K190" i="15"/>
  <c r="M169" i="15"/>
  <c r="M168" i="15" s="1"/>
  <c r="M139" i="15" s="1"/>
  <c r="K169" i="15"/>
  <c r="K168" i="15" s="1"/>
  <c r="K139" i="15" s="1"/>
  <c r="I169" i="15"/>
  <c r="I168" i="15" s="1"/>
  <c r="I139" i="15" s="1"/>
  <c r="H169" i="15"/>
  <c r="H168" i="15" s="1"/>
  <c r="H139" i="15" s="1"/>
  <c r="L169" i="15"/>
  <c r="L168" i="15" s="1"/>
  <c r="L139" i="15" s="1"/>
  <c r="J169" i="15"/>
  <c r="J168" i="15" s="1"/>
  <c r="J139" i="15" s="1"/>
  <c r="M43" i="15"/>
  <c r="M27" i="15" s="1"/>
  <c r="K43" i="15"/>
  <c r="K27" i="15" s="1"/>
  <c r="I43" i="15"/>
  <c r="I27" i="15" s="1"/>
  <c r="H90" i="15"/>
  <c r="H89" i="15" s="1"/>
  <c r="L90" i="15"/>
  <c r="L89" i="15" s="1"/>
  <c r="J90" i="15"/>
  <c r="J89" i="15" s="1"/>
  <c r="M99" i="15"/>
  <c r="K99" i="15"/>
  <c r="I99" i="15"/>
  <c r="H99" i="15"/>
  <c r="L99" i="15"/>
  <c r="J99" i="15"/>
  <c r="H43" i="15"/>
  <c r="H27" i="15" s="1"/>
  <c r="L43" i="15"/>
  <c r="L27" i="15" s="1"/>
  <c r="J43" i="15"/>
  <c r="J27" i="15" s="1"/>
  <c r="H75" i="15"/>
  <c r="H74" i="15" s="1"/>
  <c r="L75" i="15"/>
  <c r="L74" i="15" s="1"/>
  <c r="J75" i="15"/>
  <c r="J74" i="15" s="1"/>
  <c r="M90" i="15"/>
  <c r="M89" i="15" s="1"/>
  <c r="K90" i="15"/>
  <c r="K89" i="15" s="1"/>
  <c r="I90" i="15"/>
  <c r="I89" i="15" s="1"/>
  <c r="H63" i="15"/>
  <c r="L63" i="15"/>
  <c r="J63" i="15"/>
  <c r="M75" i="15"/>
  <c r="M74" i="15" s="1"/>
  <c r="K75" i="15"/>
  <c r="K74" i="15" s="1"/>
  <c r="I75" i="15"/>
  <c r="I74" i="15" s="1"/>
  <c r="M63" i="15"/>
  <c r="K63" i="15"/>
  <c r="I63" i="15"/>
  <c r="G23" i="22"/>
  <c r="H23" i="22"/>
  <c r="I23" i="22"/>
  <c r="J23" i="22"/>
  <c r="K23" i="22"/>
  <c r="F23" i="22"/>
  <c r="M354" i="17"/>
  <c r="M353" i="17" s="1"/>
  <c r="M352" i="17" s="1"/>
  <c r="M351" i="17" s="1"/>
  <c r="M350" i="17" s="1"/>
  <c r="M349" i="17" s="1"/>
  <c r="M348" i="17" s="1"/>
  <c r="N354" i="17"/>
  <c r="N353" i="17" s="1"/>
  <c r="N352" i="17" s="1"/>
  <c r="N351" i="17" s="1"/>
  <c r="N350" i="17" s="1"/>
  <c r="N349" i="17" s="1"/>
  <c r="N348" i="17" s="1"/>
  <c r="O354" i="17"/>
  <c r="O353" i="17" s="1"/>
  <c r="O352" i="17" s="1"/>
  <c r="O351" i="17" s="1"/>
  <c r="O350" i="17" s="1"/>
  <c r="O349" i="17" s="1"/>
  <c r="O348" i="17" s="1"/>
  <c r="P354" i="17"/>
  <c r="P353" i="17" s="1"/>
  <c r="P352" i="17" s="1"/>
  <c r="P351" i="17" s="1"/>
  <c r="P350" i="17" s="1"/>
  <c r="P349" i="17" s="1"/>
  <c r="P348" i="17" s="1"/>
  <c r="Q354" i="17"/>
  <c r="Q353" i="17" s="1"/>
  <c r="Q352" i="17" s="1"/>
  <c r="Q351" i="17" s="1"/>
  <c r="Q350" i="17" s="1"/>
  <c r="Q349" i="17" s="1"/>
  <c r="Q348" i="17" s="1"/>
  <c r="R354" i="17"/>
  <c r="R353" i="17" s="1"/>
  <c r="R352" i="17" s="1"/>
  <c r="R351" i="17" s="1"/>
  <c r="R350" i="17" s="1"/>
  <c r="R349" i="17" s="1"/>
  <c r="R348" i="17" s="1"/>
  <c r="L354" i="17"/>
  <c r="L353" i="17" s="1"/>
  <c r="L352" i="17" s="1"/>
  <c r="L351" i="17" s="1"/>
  <c r="L350" i="17" s="1"/>
  <c r="L349" i="17" s="1"/>
  <c r="L348" i="17" s="1"/>
  <c r="M346" i="17"/>
  <c r="N346" i="17"/>
  <c r="O346" i="17"/>
  <c r="P346" i="17"/>
  <c r="Q346" i="17"/>
  <c r="R346" i="17"/>
  <c r="L346" i="17"/>
  <c r="M344" i="17"/>
  <c r="N344" i="17"/>
  <c r="O344" i="17"/>
  <c r="P344" i="17"/>
  <c r="Q344" i="17"/>
  <c r="R344" i="17"/>
  <c r="L344" i="17"/>
  <c r="M339" i="17"/>
  <c r="M338" i="17" s="1"/>
  <c r="M337" i="17" s="1"/>
  <c r="M336" i="17" s="1"/>
  <c r="N339" i="17"/>
  <c r="N338" i="17" s="1"/>
  <c r="N337" i="17" s="1"/>
  <c r="N336" i="17" s="1"/>
  <c r="O339" i="17"/>
  <c r="O338" i="17" s="1"/>
  <c r="O337" i="17" s="1"/>
  <c r="O336" i="17" s="1"/>
  <c r="P339" i="17"/>
  <c r="P338" i="17" s="1"/>
  <c r="P337" i="17" s="1"/>
  <c r="P336" i="17" s="1"/>
  <c r="Q339" i="17"/>
  <c r="Q338" i="17" s="1"/>
  <c r="Q337" i="17" s="1"/>
  <c r="Q336" i="17" s="1"/>
  <c r="R339" i="17"/>
  <c r="R338" i="17" s="1"/>
  <c r="R337" i="17" s="1"/>
  <c r="R336" i="17" s="1"/>
  <c r="L339" i="17"/>
  <c r="L338" i="17" s="1"/>
  <c r="L337" i="17" s="1"/>
  <c r="L336" i="17" s="1"/>
  <c r="M330" i="17"/>
  <c r="M329" i="17" s="1"/>
  <c r="M328" i="17" s="1"/>
  <c r="M327" i="17" s="1"/>
  <c r="M326" i="17" s="1"/>
  <c r="M325" i="17" s="1"/>
  <c r="M324" i="17" s="1"/>
  <c r="N330" i="17"/>
  <c r="N329" i="17" s="1"/>
  <c r="N328" i="17" s="1"/>
  <c r="N327" i="17" s="1"/>
  <c r="N326" i="17" s="1"/>
  <c r="N325" i="17" s="1"/>
  <c r="N324" i="17" s="1"/>
  <c r="O330" i="17"/>
  <c r="O329" i="17" s="1"/>
  <c r="O328" i="17" s="1"/>
  <c r="O327" i="17" s="1"/>
  <c r="O326" i="17" s="1"/>
  <c r="O325" i="17" s="1"/>
  <c r="O324" i="17" s="1"/>
  <c r="P330" i="17"/>
  <c r="P329" i="17" s="1"/>
  <c r="P328" i="17" s="1"/>
  <c r="P327" i="17" s="1"/>
  <c r="P326" i="17" s="1"/>
  <c r="P325" i="17" s="1"/>
  <c r="P324" i="17" s="1"/>
  <c r="Q330" i="17"/>
  <c r="Q329" i="17" s="1"/>
  <c r="Q328" i="17" s="1"/>
  <c r="Q327" i="17" s="1"/>
  <c r="Q326" i="17" s="1"/>
  <c r="Q325" i="17" s="1"/>
  <c r="Q324" i="17" s="1"/>
  <c r="R330" i="17"/>
  <c r="R329" i="17" s="1"/>
  <c r="R328" i="17" s="1"/>
  <c r="R327" i="17" s="1"/>
  <c r="R326" i="17" s="1"/>
  <c r="R325" i="17" s="1"/>
  <c r="R324" i="17" s="1"/>
  <c r="L330" i="17"/>
  <c r="L329" i="17" s="1"/>
  <c r="L328" i="17" s="1"/>
  <c r="L327" i="17" s="1"/>
  <c r="L326" i="17" s="1"/>
  <c r="L325" i="17" s="1"/>
  <c r="L324" i="17" s="1"/>
  <c r="M322" i="17"/>
  <c r="M321" i="17" s="1"/>
  <c r="M320" i="17" s="1"/>
  <c r="M319" i="17" s="1"/>
  <c r="M318" i="17" s="1"/>
  <c r="M317" i="17" s="1"/>
  <c r="M316" i="17" s="1"/>
  <c r="N322" i="17"/>
  <c r="N321" i="17" s="1"/>
  <c r="N320" i="17" s="1"/>
  <c r="N319" i="17" s="1"/>
  <c r="N318" i="17" s="1"/>
  <c r="N317" i="17" s="1"/>
  <c r="N316" i="17" s="1"/>
  <c r="O322" i="17"/>
  <c r="O321" i="17" s="1"/>
  <c r="O320" i="17" s="1"/>
  <c r="O319" i="17" s="1"/>
  <c r="O318" i="17" s="1"/>
  <c r="O317" i="17" s="1"/>
  <c r="O316" i="17" s="1"/>
  <c r="P322" i="17"/>
  <c r="P321" i="17" s="1"/>
  <c r="P320" i="17" s="1"/>
  <c r="P319" i="17" s="1"/>
  <c r="P318" i="17" s="1"/>
  <c r="P317" i="17" s="1"/>
  <c r="P316" i="17" s="1"/>
  <c r="Q322" i="17"/>
  <c r="Q321" i="17" s="1"/>
  <c r="Q320" i="17" s="1"/>
  <c r="Q319" i="17" s="1"/>
  <c r="Q318" i="17" s="1"/>
  <c r="Q317" i="17" s="1"/>
  <c r="Q316" i="17" s="1"/>
  <c r="R322" i="17"/>
  <c r="R321" i="17" s="1"/>
  <c r="R320" i="17" s="1"/>
  <c r="R319" i="17" s="1"/>
  <c r="R318" i="17" s="1"/>
  <c r="R317" i="17" s="1"/>
  <c r="R316" i="17" s="1"/>
  <c r="L322" i="17"/>
  <c r="L321" i="17" s="1"/>
  <c r="L320" i="17" s="1"/>
  <c r="L319" i="17" s="1"/>
  <c r="L318" i="17" s="1"/>
  <c r="L317" i="17" s="1"/>
  <c r="L316" i="17" s="1"/>
  <c r="M314" i="17"/>
  <c r="M313" i="17" s="1"/>
  <c r="M312" i="17" s="1"/>
  <c r="M311" i="17" s="1"/>
  <c r="M310" i="17" s="1"/>
  <c r="M309" i="17" s="1"/>
  <c r="N314" i="17"/>
  <c r="N313" i="17" s="1"/>
  <c r="N312" i="17" s="1"/>
  <c r="N311" i="17" s="1"/>
  <c r="N310" i="17" s="1"/>
  <c r="N309" i="17" s="1"/>
  <c r="O314" i="17"/>
  <c r="O313" i="17" s="1"/>
  <c r="O312" i="17" s="1"/>
  <c r="O311" i="17" s="1"/>
  <c r="O310" i="17" s="1"/>
  <c r="O309" i="17" s="1"/>
  <c r="P314" i="17"/>
  <c r="P313" i="17" s="1"/>
  <c r="P312" i="17" s="1"/>
  <c r="P311" i="17" s="1"/>
  <c r="P310" i="17" s="1"/>
  <c r="P309" i="17" s="1"/>
  <c r="Q314" i="17"/>
  <c r="Q313" i="17" s="1"/>
  <c r="Q312" i="17" s="1"/>
  <c r="Q311" i="17" s="1"/>
  <c r="Q310" i="17" s="1"/>
  <c r="Q309" i="17" s="1"/>
  <c r="R314" i="17"/>
  <c r="R313" i="17" s="1"/>
  <c r="R312" i="17" s="1"/>
  <c r="R311" i="17" s="1"/>
  <c r="R310" i="17" s="1"/>
  <c r="R309" i="17" s="1"/>
  <c r="L314" i="17"/>
  <c r="L313" i="17" s="1"/>
  <c r="L312" i="17" s="1"/>
  <c r="L311" i="17" s="1"/>
  <c r="L310" i="17" s="1"/>
  <c r="L309" i="17" s="1"/>
  <c r="M307" i="17"/>
  <c r="M306" i="17" s="1"/>
  <c r="M305" i="17" s="1"/>
  <c r="M304" i="17" s="1"/>
  <c r="M303" i="17" s="1"/>
  <c r="M302" i="17" s="1"/>
  <c r="N307" i="17"/>
  <c r="N306" i="17" s="1"/>
  <c r="N305" i="17" s="1"/>
  <c r="N304" i="17" s="1"/>
  <c r="N303" i="17" s="1"/>
  <c r="N302" i="17" s="1"/>
  <c r="O307" i="17"/>
  <c r="O306" i="17" s="1"/>
  <c r="O305" i="17" s="1"/>
  <c r="O304" i="17" s="1"/>
  <c r="O303" i="17" s="1"/>
  <c r="O302" i="17" s="1"/>
  <c r="P307" i="17"/>
  <c r="P306" i="17" s="1"/>
  <c r="P305" i="17" s="1"/>
  <c r="P304" i="17" s="1"/>
  <c r="P303" i="17" s="1"/>
  <c r="P302" i="17" s="1"/>
  <c r="Q307" i="17"/>
  <c r="Q306" i="17" s="1"/>
  <c r="Q305" i="17" s="1"/>
  <c r="Q304" i="17" s="1"/>
  <c r="Q303" i="17" s="1"/>
  <c r="Q302" i="17" s="1"/>
  <c r="R307" i="17"/>
  <c r="R306" i="17" s="1"/>
  <c r="R305" i="17" s="1"/>
  <c r="R304" i="17" s="1"/>
  <c r="R303" i="17" s="1"/>
  <c r="R302" i="17" s="1"/>
  <c r="L307" i="17"/>
  <c r="L306" i="17" s="1"/>
  <c r="L305" i="17" s="1"/>
  <c r="L304" i="17" s="1"/>
  <c r="L303" i="17" s="1"/>
  <c r="L302" i="17" s="1"/>
  <c r="M300" i="17"/>
  <c r="N300" i="17"/>
  <c r="O300" i="17"/>
  <c r="P300" i="17"/>
  <c r="Q300" i="17"/>
  <c r="R300" i="17"/>
  <c r="L300" i="17"/>
  <c r="M298" i="17"/>
  <c r="N298" i="17"/>
  <c r="O298" i="17"/>
  <c r="P298" i="17"/>
  <c r="Q298" i="17"/>
  <c r="R298" i="17"/>
  <c r="L298" i="17"/>
  <c r="M289" i="17"/>
  <c r="N289" i="17"/>
  <c r="O289" i="17"/>
  <c r="P289" i="17"/>
  <c r="Q289" i="17"/>
  <c r="R289" i="17"/>
  <c r="L289" i="17"/>
  <c r="M287" i="17"/>
  <c r="N287" i="17"/>
  <c r="O287" i="17"/>
  <c r="P287" i="17"/>
  <c r="Q287" i="17"/>
  <c r="R287" i="17"/>
  <c r="L287" i="17"/>
  <c r="M280" i="17"/>
  <c r="M279" i="17" s="1"/>
  <c r="M278" i="17" s="1"/>
  <c r="M277" i="17" s="1"/>
  <c r="M276" i="17" s="1"/>
  <c r="N280" i="17"/>
  <c r="N279" i="17" s="1"/>
  <c r="N278" i="17" s="1"/>
  <c r="N277" i="17" s="1"/>
  <c r="N276" i="17" s="1"/>
  <c r="O280" i="17"/>
  <c r="O279" i="17" s="1"/>
  <c r="O278" i="17" s="1"/>
  <c r="O277" i="17" s="1"/>
  <c r="O276" i="17" s="1"/>
  <c r="P280" i="17"/>
  <c r="P279" i="17" s="1"/>
  <c r="P278" i="17" s="1"/>
  <c r="P277" i="17" s="1"/>
  <c r="P276" i="17" s="1"/>
  <c r="Q280" i="17"/>
  <c r="Q279" i="17" s="1"/>
  <c r="Q278" i="17" s="1"/>
  <c r="Q277" i="17" s="1"/>
  <c r="Q276" i="17" s="1"/>
  <c r="R280" i="17"/>
  <c r="R279" i="17" s="1"/>
  <c r="R278" i="17" s="1"/>
  <c r="R277" i="17" s="1"/>
  <c r="R276" i="17" s="1"/>
  <c r="L280" i="17"/>
  <c r="L279" i="17" s="1"/>
  <c r="L278" i="17" s="1"/>
  <c r="L277" i="17" s="1"/>
  <c r="L276" i="17" s="1"/>
  <c r="M274" i="17"/>
  <c r="M273" i="17" s="1"/>
  <c r="N274" i="17"/>
  <c r="N273" i="17" s="1"/>
  <c r="O274" i="17"/>
  <c r="O273" i="17" s="1"/>
  <c r="P274" i="17"/>
  <c r="P273" i="17" s="1"/>
  <c r="Q274" i="17"/>
  <c r="Q273" i="17" s="1"/>
  <c r="R274" i="17"/>
  <c r="R273" i="17" s="1"/>
  <c r="L274" i="17"/>
  <c r="L273" i="17" s="1"/>
  <c r="M271" i="17"/>
  <c r="M270" i="17" s="1"/>
  <c r="N271" i="17"/>
  <c r="N270" i="17" s="1"/>
  <c r="O271" i="17"/>
  <c r="O270" i="17" s="1"/>
  <c r="P271" i="17"/>
  <c r="P270" i="17" s="1"/>
  <c r="Q271" i="17"/>
  <c r="Q270" i="17" s="1"/>
  <c r="R271" i="17"/>
  <c r="R270" i="17" s="1"/>
  <c r="L271" i="17"/>
  <c r="L270" i="17" s="1"/>
  <c r="M268" i="17"/>
  <c r="M267" i="17" s="1"/>
  <c r="N268" i="17"/>
  <c r="N267" i="17" s="1"/>
  <c r="O268" i="17"/>
  <c r="O267" i="17" s="1"/>
  <c r="P268" i="17"/>
  <c r="P267" i="17" s="1"/>
  <c r="Q268" i="17"/>
  <c r="Q267" i="17" s="1"/>
  <c r="R268" i="17"/>
  <c r="R267" i="17" s="1"/>
  <c r="L268" i="17"/>
  <c r="L267" i="17" s="1"/>
  <c r="M260" i="17"/>
  <c r="M259" i="17" s="1"/>
  <c r="N260" i="17"/>
  <c r="N259" i="17" s="1"/>
  <c r="O260" i="17"/>
  <c r="O259" i="17" s="1"/>
  <c r="P260" i="17"/>
  <c r="P259" i="17" s="1"/>
  <c r="Q260" i="17"/>
  <c r="Q259" i="17" s="1"/>
  <c r="R260" i="17"/>
  <c r="R259" i="17" s="1"/>
  <c r="L260" i="17"/>
  <c r="L259" i="17" s="1"/>
  <c r="M257" i="17"/>
  <c r="M256" i="17" s="1"/>
  <c r="N257" i="17"/>
  <c r="N256" i="17" s="1"/>
  <c r="O257" i="17"/>
  <c r="O256" i="17" s="1"/>
  <c r="P257" i="17"/>
  <c r="P256" i="17" s="1"/>
  <c r="Q257" i="17"/>
  <c r="Q256" i="17" s="1"/>
  <c r="R257" i="17"/>
  <c r="R256" i="17" s="1"/>
  <c r="L257" i="17"/>
  <c r="L256" i="17" s="1"/>
  <c r="M252" i="17"/>
  <c r="M251" i="17" s="1"/>
  <c r="M250" i="17" s="1"/>
  <c r="N252" i="17"/>
  <c r="N251" i="17" s="1"/>
  <c r="N250" i="17" s="1"/>
  <c r="O252" i="17"/>
  <c r="O251" i="17" s="1"/>
  <c r="O250" i="17" s="1"/>
  <c r="P252" i="17"/>
  <c r="P251" i="17" s="1"/>
  <c r="P250" i="17" s="1"/>
  <c r="Q252" i="17"/>
  <c r="Q251" i="17" s="1"/>
  <c r="Q250" i="17" s="1"/>
  <c r="R252" i="17"/>
  <c r="R251" i="17" s="1"/>
  <c r="R250" i="17" s="1"/>
  <c r="L252" i="17"/>
  <c r="L251" i="17" s="1"/>
  <c r="L250" i="17" s="1"/>
  <c r="M242" i="17"/>
  <c r="N242" i="17"/>
  <c r="O242" i="17"/>
  <c r="P242" i="17"/>
  <c r="Q242" i="17"/>
  <c r="R242" i="17"/>
  <c r="L242" i="17"/>
  <c r="M240" i="17"/>
  <c r="N240" i="17"/>
  <c r="O240" i="17"/>
  <c r="P240" i="17"/>
  <c r="Q240" i="17"/>
  <c r="R240" i="17"/>
  <c r="R239" i="17" s="1"/>
  <c r="L240" i="17"/>
  <c r="M234" i="17"/>
  <c r="N234" i="17"/>
  <c r="O234" i="17"/>
  <c r="P234" i="17"/>
  <c r="Q234" i="17"/>
  <c r="R234" i="17"/>
  <c r="L234" i="17"/>
  <c r="M232" i="17"/>
  <c r="N232" i="17"/>
  <c r="O232" i="17"/>
  <c r="P232" i="17"/>
  <c r="Q232" i="17"/>
  <c r="R232" i="17"/>
  <c r="L232" i="17"/>
  <c r="M230" i="17"/>
  <c r="N230" i="17"/>
  <c r="O230" i="17"/>
  <c r="P230" i="17"/>
  <c r="Q230" i="17"/>
  <c r="R230" i="17"/>
  <c r="L230" i="17"/>
  <c r="M220" i="17"/>
  <c r="M219" i="17" s="1"/>
  <c r="N220" i="17"/>
  <c r="N219" i="17" s="1"/>
  <c r="O220" i="17"/>
  <c r="O219" i="17" s="1"/>
  <c r="P220" i="17"/>
  <c r="P219" i="17" s="1"/>
  <c r="Q220" i="17"/>
  <c r="Q219" i="17" s="1"/>
  <c r="R220" i="17"/>
  <c r="R219" i="17" s="1"/>
  <c r="L220" i="17"/>
  <c r="L219" i="17" s="1"/>
  <c r="M209" i="17"/>
  <c r="M208" i="17" s="1"/>
  <c r="N209" i="17"/>
  <c r="N208" i="17" s="1"/>
  <c r="O209" i="17"/>
  <c r="O208" i="17" s="1"/>
  <c r="P209" i="17"/>
  <c r="P208" i="17" s="1"/>
  <c r="Q209" i="17"/>
  <c r="Q208" i="17" s="1"/>
  <c r="R209" i="17"/>
  <c r="R208" i="17" s="1"/>
  <c r="L209" i="17"/>
  <c r="L208" i="17" s="1"/>
  <c r="M206" i="17"/>
  <c r="M205" i="17" s="1"/>
  <c r="M204" i="17" s="1"/>
  <c r="N206" i="17"/>
  <c r="N205" i="17" s="1"/>
  <c r="N204" i="17" s="1"/>
  <c r="O206" i="17"/>
  <c r="O205" i="17" s="1"/>
  <c r="O204" i="17" s="1"/>
  <c r="P206" i="17"/>
  <c r="P205" i="17" s="1"/>
  <c r="P204" i="17" s="1"/>
  <c r="Q206" i="17"/>
  <c r="Q205" i="17" s="1"/>
  <c r="Q204" i="17" s="1"/>
  <c r="R206" i="17"/>
  <c r="R205" i="17" s="1"/>
  <c r="R204" i="17" s="1"/>
  <c r="L206" i="17"/>
  <c r="L205" i="17" s="1"/>
  <c r="L204" i="17" s="1"/>
  <c r="M199" i="17"/>
  <c r="M198" i="17" s="1"/>
  <c r="N199" i="17"/>
  <c r="N198" i="17" s="1"/>
  <c r="O199" i="17"/>
  <c r="O198" i="17" s="1"/>
  <c r="P199" i="17"/>
  <c r="P198" i="17" s="1"/>
  <c r="Q199" i="17"/>
  <c r="Q198" i="17" s="1"/>
  <c r="R199" i="17"/>
  <c r="R198" i="17" s="1"/>
  <c r="L199" i="17"/>
  <c r="L198" i="17" s="1"/>
  <c r="R196" i="17"/>
  <c r="R195" i="17" s="1"/>
  <c r="M196" i="17"/>
  <c r="M195" i="17" s="1"/>
  <c r="M194" i="17" s="1"/>
  <c r="M193" i="17" s="1"/>
  <c r="M192" i="17" s="1"/>
  <c r="M191" i="17" s="1"/>
  <c r="N196" i="17"/>
  <c r="N195" i="17" s="1"/>
  <c r="O196" i="17"/>
  <c r="O195" i="17" s="1"/>
  <c r="P196" i="17"/>
  <c r="P195" i="17" s="1"/>
  <c r="P194" i="17" s="1"/>
  <c r="P193" i="17" s="1"/>
  <c r="P192" i="17" s="1"/>
  <c r="P191" i="17" s="1"/>
  <c r="Q196" i="17"/>
  <c r="Q195" i="17" s="1"/>
  <c r="L196" i="17"/>
  <c r="L195" i="17" s="1"/>
  <c r="Q239" i="17" l="1"/>
  <c r="Q237" i="17" s="1"/>
  <c r="P239" i="17"/>
  <c r="O239" i="17"/>
  <c r="O237" i="17" s="1"/>
  <c r="N239" i="17"/>
  <c r="L239" i="17"/>
  <c r="L218" i="17"/>
  <c r="L213" i="17" s="1"/>
  <c r="L212" i="17" s="1"/>
  <c r="L211" i="17" s="1"/>
  <c r="Q212" i="17"/>
  <c r="Q211" i="17" s="1"/>
  <c r="Q218" i="17"/>
  <c r="Q213" i="17" s="1"/>
  <c r="O212" i="17"/>
  <c r="O211" i="17" s="1"/>
  <c r="O218" i="17"/>
  <c r="O213" i="17" s="1"/>
  <c r="M212" i="17"/>
  <c r="M211" i="17" s="1"/>
  <c r="M218" i="17"/>
  <c r="M213" i="17" s="1"/>
  <c r="R212" i="17"/>
  <c r="R211" i="17" s="1"/>
  <c r="R218" i="17"/>
  <c r="R213" i="17" s="1"/>
  <c r="P212" i="17"/>
  <c r="P211" i="17" s="1"/>
  <c r="P218" i="17"/>
  <c r="P213" i="17" s="1"/>
  <c r="N212" i="17"/>
  <c r="N211" i="17" s="1"/>
  <c r="N218" i="17"/>
  <c r="N213" i="17" s="1"/>
  <c r="N194" i="17"/>
  <c r="N193" i="17" s="1"/>
  <c r="N192" i="17" s="1"/>
  <c r="N191" i="17" s="1"/>
  <c r="Q194" i="17"/>
  <c r="Q193" i="17" s="1"/>
  <c r="Q192" i="17" s="1"/>
  <c r="Q191" i="17" s="1"/>
  <c r="O194" i="17"/>
  <c r="O193" i="17" s="1"/>
  <c r="O192" i="17" s="1"/>
  <c r="O191" i="17" s="1"/>
  <c r="L98" i="15"/>
  <c r="L97" i="15" s="1"/>
  <c r="J98" i="15"/>
  <c r="J97" i="15" s="1"/>
  <c r="H98" i="15"/>
  <c r="H97" i="15" s="1"/>
  <c r="K98" i="15"/>
  <c r="K97" i="15" s="1"/>
  <c r="I98" i="15"/>
  <c r="I97" i="15" s="1"/>
  <c r="M98" i="15"/>
  <c r="M97" i="15" s="1"/>
  <c r="H26" i="15"/>
  <c r="H12" i="15" s="1"/>
  <c r="I26" i="15"/>
  <c r="M26" i="15"/>
  <c r="M12" i="15" s="1"/>
  <c r="J26" i="15"/>
  <c r="J12" i="15" s="1"/>
  <c r="L26" i="15"/>
  <c r="L12" i="15" s="1"/>
  <c r="K26" i="15"/>
  <c r="K12" i="15" s="1"/>
  <c r="R194" i="17"/>
  <c r="R193" i="17" s="1"/>
  <c r="R192" i="17" s="1"/>
  <c r="R191" i="17" s="1"/>
  <c r="R255" i="17"/>
  <c r="R254" i="17" s="1"/>
  <c r="P255" i="17"/>
  <c r="P254" i="17" s="1"/>
  <c r="N255" i="17"/>
  <c r="N254" i="17" s="1"/>
  <c r="R266" i="17"/>
  <c r="R265" i="17" s="1"/>
  <c r="R264" i="17" s="1"/>
  <c r="R263" i="17" s="1"/>
  <c r="P266" i="17"/>
  <c r="P265" i="17" s="1"/>
  <c r="P264" i="17" s="1"/>
  <c r="N266" i="17"/>
  <c r="N265" i="17" s="1"/>
  <c r="N264" i="17" s="1"/>
  <c r="N263" i="17" s="1"/>
  <c r="L286" i="17"/>
  <c r="L285" i="17" s="1"/>
  <c r="L284" i="17" s="1"/>
  <c r="L283" i="17" s="1"/>
  <c r="L282" i="17" s="1"/>
  <c r="Q286" i="17"/>
  <c r="Q285" i="17" s="1"/>
  <c r="Q284" i="17" s="1"/>
  <c r="Q283" i="17" s="1"/>
  <c r="Q282" i="17" s="1"/>
  <c r="R343" i="17"/>
  <c r="R342" i="17" s="1"/>
  <c r="R341" i="17" s="1"/>
  <c r="R335" i="17" s="1"/>
  <c r="R334" i="17" s="1"/>
  <c r="R333" i="17" s="1"/>
  <c r="R332" i="17" s="1"/>
  <c r="P343" i="17"/>
  <c r="P342" i="17" s="1"/>
  <c r="P341" i="17" s="1"/>
  <c r="P335" i="17" s="1"/>
  <c r="P334" i="17" s="1"/>
  <c r="P333" i="17" s="1"/>
  <c r="P332" i="17" s="1"/>
  <c r="N343" i="17"/>
  <c r="N342" i="17" s="1"/>
  <c r="N341" i="17" s="1"/>
  <c r="N335" i="17" s="1"/>
  <c r="N334" i="17" s="1"/>
  <c r="N333" i="17" s="1"/>
  <c r="N332" i="17" s="1"/>
  <c r="L255" i="17"/>
  <c r="L254" i="17" s="1"/>
  <c r="Q255" i="17"/>
  <c r="Q254" i="17" s="1"/>
  <c r="O255" i="17"/>
  <c r="O254" i="17" s="1"/>
  <c r="M255" i="17"/>
  <c r="M254" i="17" s="1"/>
  <c r="R297" i="17"/>
  <c r="R296" i="17" s="1"/>
  <c r="R295" i="17" s="1"/>
  <c r="R294" i="17" s="1"/>
  <c r="R293" i="17" s="1"/>
  <c r="R292" i="17" s="1"/>
  <c r="R291" i="17" s="1"/>
  <c r="N297" i="17"/>
  <c r="N296" i="17" s="1"/>
  <c r="N295" i="17" s="1"/>
  <c r="N294" i="17" s="1"/>
  <c r="N293" i="17" s="1"/>
  <c r="N292" i="17" s="1"/>
  <c r="N291" i="17" s="1"/>
  <c r="L343" i="17"/>
  <c r="L342" i="17" s="1"/>
  <c r="L341" i="17" s="1"/>
  <c r="L335" i="17" s="1"/>
  <c r="L334" i="17" s="1"/>
  <c r="L333" i="17" s="1"/>
  <c r="L332" i="17" s="1"/>
  <c r="L266" i="17"/>
  <c r="L265" i="17" s="1"/>
  <c r="L264" i="17" s="1"/>
  <c r="L263" i="17" s="1"/>
  <c r="O266" i="17"/>
  <c r="O265" i="17" s="1"/>
  <c r="O264" i="17" s="1"/>
  <c r="O263" i="17" s="1"/>
  <c r="O286" i="17"/>
  <c r="O285" i="17" s="1"/>
  <c r="O284" i="17" s="1"/>
  <c r="O283" i="17" s="1"/>
  <c r="O282" i="17" s="1"/>
  <c r="M286" i="17"/>
  <c r="M285" i="17" s="1"/>
  <c r="M284" i="17" s="1"/>
  <c r="M283" i="17" s="1"/>
  <c r="M282" i="17" s="1"/>
  <c r="P263" i="17"/>
  <c r="Q343" i="17"/>
  <c r="Q342" i="17" s="1"/>
  <c r="Q341" i="17" s="1"/>
  <c r="Q335" i="17" s="1"/>
  <c r="Q334" i="17" s="1"/>
  <c r="Q333" i="17" s="1"/>
  <c r="Q332" i="17" s="1"/>
  <c r="O343" i="17"/>
  <c r="O342" i="17" s="1"/>
  <c r="O341" i="17" s="1"/>
  <c r="O335" i="17" s="1"/>
  <c r="O334" i="17" s="1"/>
  <c r="O333" i="17" s="1"/>
  <c r="O332" i="17" s="1"/>
  <c r="M343" i="17"/>
  <c r="M342" i="17" s="1"/>
  <c r="M341" i="17" s="1"/>
  <c r="M335" i="17" s="1"/>
  <c r="M334" i="17" s="1"/>
  <c r="M333" i="17" s="1"/>
  <c r="M332" i="17" s="1"/>
  <c r="R229" i="17"/>
  <c r="R228" i="17" s="1"/>
  <c r="R227" i="17" s="1"/>
  <c r="R226" i="17" s="1"/>
  <c r="N229" i="17"/>
  <c r="N228" i="17" s="1"/>
  <c r="N227" i="17" s="1"/>
  <c r="N226" i="17" s="1"/>
  <c r="P229" i="17"/>
  <c r="P228" i="17" s="1"/>
  <c r="P227" i="17" s="1"/>
  <c r="P226" i="17" s="1"/>
  <c r="L229" i="17"/>
  <c r="L228" i="17" s="1"/>
  <c r="L227" i="17" s="1"/>
  <c r="L226" i="17" s="1"/>
  <c r="Q229" i="17"/>
  <c r="Q228" i="17" s="1"/>
  <c r="Q227" i="17" s="1"/>
  <c r="Q226" i="17" s="1"/>
  <c r="O229" i="17"/>
  <c r="O228" i="17" s="1"/>
  <c r="O227" i="17" s="1"/>
  <c r="O226" i="17" s="1"/>
  <c r="M229" i="17"/>
  <c r="M228" i="17" s="1"/>
  <c r="M227" i="17" s="1"/>
  <c r="M226" i="17" s="1"/>
  <c r="P297" i="17"/>
  <c r="P296" i="17" s="1"/>
  <c r="P295" i="17" s="1"/>
  <c r="P294" i="17" s="1"/>
  <c r="P293" i="17" s="1"/>
  <c r="P292" i="17" s="1"/>
  <c r="P291" i="17" s="1"/>
  <c r="L297" i="17"/>
  <c r="L296" i="17" s="1"/>
  <c r="L295" i="17" s="1"/>
  <c r="L294" i="17" s="1"/>
  <c r="L293" i="17" s="1"/>
  <c r="L292" i="17" s="1"/>
  <c r="L291" i="17" s="1"/>
  <c r="Q297" i="17"/>
  <c r="Q296" i="17" s="1"/>
  <c r="Q295" i="17" s="1"/>
  <c r="Q294" i="17" s="1"/>
  <c r="Q293" i="17" s="1"/>
  <c r="Q292" i="17" s="1"/>
  <c r="Q291" i="17" s="1"/>
  <c r="O297" i="17"/>
  <c r="O296" i="17" s="1"/>
  <c r="O295" i="17" s="1"/>
  <c r="O294" i="17" s="1"/>
  <c r="O293" i="17" s="1"/>
  <c r="O292" i="17" s="1"/>
  <c r="O291" i="17" s="1"/>
  <c r="M297" i="17"/>
  <c r="M296" i="17" s="1"/>
  <c r="M295" i="17" s="1"/>
  <c r="M294" i="17" s="1"/>
  <c r="M293" i="17" s="1"/>
  <c r="M292" i="17" s="1"/>
  <c r="M291" i="17" s="1"/>
  <c r="Q266" i="17"/>
  <c r="Q265" i="17" s="1"/>
  <c r="Q264" i="17" s="1"/>
  <c r="Q263" i="17" s="1"/>
  <c r="M266" i="17"/>
  <c r="M265" i="17" s="1"/>
  <c r="M264" i="17" s="1"/>
  <c r="M263" i="17" s="1"/>
  <c r="R286" i="17"/>
  <c r="R285" i="17" s="1"/>
  <c r="R284" i="17" s="1"/>
  <c r="R283" i="17" s="1"/>
  <c r="R282" i="17" s="1"/>
  <c r="P286" i="17"/>
  <c r="P285" i="17" s="1"/>
  <c r="P284" i="17" s="1"/>
  <c r="P283" i="17" s="1"/>
  <c r="P282" i="17" s="1"/>
  <c r="N286" i="17"/>
  <c r="N285" i="17" s="1"/>
  <c r="N284" i="17" s="1"/>
  <c r="N283" i="17" s="1"/>
  <c r="N282" i="17" s="1"/>
  <c r="L203" i="17"/>
  <c r="L202" i="17" s="1"/>
  <c r="L201" i="17" s="1"/>
  <c r="R237" i="17"/>
  <c r="P237" i="17"/>
  <c r="N237" i="17"/>
  <c r="L237" i="17"/>
  <c r="M237" i="17"/>
  <c r="Q203" i="17"/>
  <c r="Q202" i="17" s="1"/>
  <c r="Q201" i="17" s="1"/>
  <c r="M203" i="17"/>
  <c r="M202" i="17" s="1"/>
  <c r="M201" i="17" s="1"/>
  <c r="O203" i="17"/>
  <c r="O202" i="17" s="1"/>
  <c r="O201" i="17" s="1"/>
  <c r="R203" i="17"/>
  <c r="R202" i="17" s="1"/>
  <c r="R201" i="17" s="1"/>
  <c r="P203" i="17"/>
  <c r="P202" i="17" s="1"/>
  <c r="P201" i="17" s="1"/>
  <c r="N203" i="17"/>
  <c r="N202" i="17" s="1"/>
  <c r="N201" i="17" s="1"/>
  <c r="L194" i="17"/>
  <c r="L193" i="17" s="1"/>
  <c r="L192" i="17" s="1"/>
  <c r="L191" i="17" s="1"/>
  <c r="M187" i="17"/>
  <c r="M186" i="17" s="1"/>
  <c r="M185" i="17" s="1"/>
  <c r="M184" i="17" s="1"/>
  <c r="M183" i="17" s="1"/>
  <c r="M182" i="17" s="1"/>
  <c r="M181" i="17" s="1"/>
  <c r="N187" i="17"/>
  <c r="N186" i="17" s="1"/>
  <c r="N185" i="17" s="1"/>
  <c r="N184" i="17" s="1"/>
  <c r="N183" i="17" s="1"/>
  <c r="N182" i="17" s="1"/>
  <c r="N181" i="17" s="1"/>
  <c r="O187" i="17"/>
  <c r="O186" i="17" s="1"/>
  <c r="O185" i="17" s="1"/>
  <c r="O184" i="17" s="1"/>
  <c r="O183" i="17" s="1"/>
  <c r="O182" i="17" s="1"/>
  <c r="O181" i="17" s="1"/>
  <c r="P187" i="17"/>
  <c r="P186" i="17" s="1"/>
  <c r="P185" i="17" s="1"/>
  <c r="P184" i="17" s="1"/>
  <c r="P183" i="17" s="1"/>
  <c r="P182" i="17" s="1"/>
  <c r="P181" i="17" s="1"/>
  <c r="Q187" i="17"/>
  <c r="Q186" i="17" s="1"/>
  <c r="Q185" i="17" s="1"/>
  <c r="Q184" i="17" s="1"/>
  <c r="Q183" i="17" s="1"/>
  <c r="Q182" i="17" s="1"/>
  <c r="Q181" i="17" s="1"/>
  <c r="R187" i="17"/>
  <c r="R186" i="17" s="1"/>
  <c r="R185" i="17" s="1"/>
  <c r="R184" i="17" s="1"/>
  <c r="R183" i="17" s="1"/>
  <c r="R182" i="17" s="1"/>
  <c r="R181" i="17" s="1"/>
  <c r="L187" i="17"/>
  <c r="L186" i="17" s="1"/>
  <c r="L185" i="17" s="1"/>
  <c r="L184" i="17" s="1"/>
  <c r="L183" i="17" s="1"/>
  <c r="L182" i="17" s="1"/>
  <c r="L181" i="17" s="1"/>
  <c r="M179" i="17"/>
  <c r="N179" i="17"/>
  <c r="O179" i="17"/>
  <c r="P179" i="17"/>
  <c r="Q179" i="17"/>
  <c r="R179" i="17"/>
  <c r="L179" i="17"/>
  <c r="M177" i="17"/>
  <c r="N177" i="17"/>
  <c r="O177" i="17"/>
  <c r="P177" i="17"/>
  <c r="Q177" i="17"/>
  <c r="R177" i="17"/>
  <c r="L177" i="17"/>
  <c r="M175" i="17"/>
  <c r="N175" i="17"/>
  <c r="O175" i="17"/>
  <c r="P175" i="17"/>
  <c r="Q175" i="17"/>
  <c r="R175" i="17"/>
  <c r="L175" i="17"/>
  <c r="M169" i="17"/>
  <c r="M168" i="17" s="1"/>
  <c r="M167" i="17" s="1"/>
  <c r="M166" i="17" s="1"/>
  <c r="M165" i="17" s="1"/>
  <c r="N169" i="17"/>
  <c r="N168" i="17" s="1"/>
  <c r="N167" i="17" s="1"/>
  <c r="N166" i="17" s="1"/>
  <c r="N165" i="17" s="1"/>
  <c r="O169" i="17"/>
  <c r="O168" i="17" s="1"/>
  <c r="O167" i="17" s="1"/>
  <c r="O166" i="17" s="1"/>
  <c r="O165" i="17" s="1"/>
  <c r="P169" i="17"/>
  <c r="P168" i="17" s="1"/>
  <c r="P167" i="17" s="1"/>
  <c r="P166" i="17" s="1"/>
  <c r="P165" i="17" s="1"/>
  <c r="Q169" i="17"/>
  <c r="Q168" i="17" s="1"/>
  <c r="Q167" i="17" s="1"/>
  <c r="Q166" i="17" s="1"/>
  <c r="Q165" i="17" s="1"/>
  <c r="R169" i="17"/>
  <c r="R168" i="17" s="1"/>
  <c r="R167" i="17" s="1"/>
  <c r="R166" i="17" s="1"/>
  <c r="R165" i="17" s="1"/>
  <c r="L168" i="17"/>
  <c r="L167" i="17" s="1"/>
  <c r="L166" i="17" s="1"/>
  <c r="L165" i="17" s="1"/>
  <c r="M159" i="17"/>
  <c r="M158" i="17" s="1"/>
  <c r="M157" i="17" s="1"/>
  <c r="N159" i="17"/>
  <c r="N158" i="17" s="1"/>
  <c r="N157" i="17" s="1"/>
  <c r="O159" i="17"/>
  <c r="O158" i="17" s="1"/>
  <c r="O157" i="17" s="1"/>
  <c r="P159" i="17"/>
  <c r="P158" i="17" s="1"/>
  <c r="P157" i="17" s="1"/>
  <c r="Q159" i="17"/>
  <c r="Q158" i="17" s="1"/>
  <c r="Q157" i="17" s="1"/>
  <c r="R159" i="17"/>
  <c r="R158" i="17" s="1"/>
  <c r="R157" i="17" s="1"/>
  <c r="L159" i="17"/>
  <c r="L158" i="17" s="1"/>
  <c r="L157" i="17" s="1"/>
  <c r="M152" i="17"/>
  <c r="M151" i="17" s="1"/>
  <c r="M150" i="17" s="1"/>
  <c r="N152" i="17"/>
  <c r="N151" i="17" s="1"/>
  <c r="N150" i="17" s="1"/>
  <c r="O152" i="17"/>
  <c r="O151" i="17" s="1"/>
  <c r="O150" i="17" s="1"/>
  <c r="P152" i="17"/>
  <c r="P151" i="17" s="1"/>
  <c r="P150" i="17" s="1"/>
  <c r="Q152" i="17"/>
  <c r="Q151" i="17" s="1"/>
  <c r="Q150" i="17" s="1"/>
  <c r="R152" i="17"/>
  <c r="R151" i="17" s="1"/>
  <c r="R150" i="17" s="1"/>
  <c r="L152" i="17"/>
  <c r="L151" i="17" s="1"/>
  <c r="L150" i="17" s="1"/>
  <c r="M145" i="17"/>
  <c r="M144" i="17" s="1"/>
  <c r="M143" i="17" s="1"/>
  <c r="N145" i="17"/>
  <c r="N144" i="17" s="1"/>
  <c r="N143" i="17" s="1"/>
  <c r="O145" i="17"/>
  <c r="O144" i="17" s="1"/>
  <c r="O143" i="17" s="1"/>
  <c r="P145" i="17"/>
  <c r="P144" i="17" s="1"/>
  <c r="P143" i="17" s="1"/>
  <c r="Q145" i="17"/>
  <c r="Q144" i="17" s="1"/>
  <c r="Q143" i="17" s="1"/>
  <c r="R145" i="17"/>
  <c r="R144" i="17" s="1"/>
  <c r="R143" i="17" s="1"/>
  <c r="L145" i="17"/>
  <c r="L144" i="17" s="1"/>
  <c r="L143" i="17" s="1"/>
  <c r="M137" i="17"/>
  <c r="M136" i="17" s="1"/>
  <c r="M135" i="17" s="1"/>
  <c r="M134" i="17" s="1"/>
  <c r="N137" i="17"/>
  <c r="N136" i="17" s="1"/>
  <c r="N135" i="17" s="1"/>
  <c r="N134" i="17" s="1"/>
  <c r="O137" i="17"/>
  <c r="O136" i="17" s="1"/>
  <c r="O135" i="17" s="1"/>
  <c r="O134" i="17" s="1"/>
  <c r="P137" i="17"/>
  <c r="P136" i="17" s="1"/>
  <c r="P135" i="17" s="1"/>
  <c r="P134" i="17" s="1"/>
  <c r="Q137" i="17"/>
  <c r="Q136" i="17" s="1"/>
  <c r="Q135" i="17" s="1"/>
  <c r="Q134" i="17" s="1"/>
  <c r="R137" i="17"/>
  <c r="R136" i="17" s="1"/>
  <c r="R135" i="17" s="1"/>
  <c r="R134" i="17" s="1"/>
  <c r="L137" i="17"/>
  <c r="L136" i="17" s="1"/>
  <c r="L135" i="17" s="1"/>
  <c r="L134" i="17" s="1"/>
  <c r="M132" i="17"/>
  <c r="N132" i="17"/>
  <c r="O132" i="17"/>
  <c r="P132" i="17"/>
  <c r="Q132" i="17"/>
  <c r="R132" i="17"/>
  <c r="L132" i="17"/>
  <c r="M130" i="17"/>
  <c r="N130" i="17"/>
  <c r="O130" i="17"/>
  <c r="P130" i="17"/>
  <c r="Q130" i="17"/>
  <c r="R130" i="17"/>
  <c r="L130" i="17"/>
  <c r="M128" i="17"/>
  <c r="N128" i="17"/>
  <c r="O128" i="17"/>
  <c r="P128" i="17"/>
  <c r="Q128" i="17"/>
  <c r="R128" i="17"/>
  <c r="L128" i="17"/>
  <c r="M118" i="17"/>
  <c r="M117" i="17" s="1"/>
  <c r="N118" i="17"/>
  <c r="N117" i="17" s="1"/>
  <c r="O118" i="17"/>
  <c r="O117" i="17" s="1"/>
  <c r="P118" i="17"/>
  <c r="P117" i="17" s="1"/>
  <c r="Q118" i="17"/>
  <c r="Q117" i="17" s="1"/>
  <c r="R118" i="17"/>
  <c r="R117" i="17" s="1"/>
  <c r="L118" i="17"/>
  <c r="L117" i="17" s="1"/>
  <c r="J207" i="15" l="1"/>
  <c r="L262" i="17"/>
  <c r="R115" i="17"/>
  <c r="R114" i="17" s="1"/>
  <c r="R113" i="17" s="1"/>
  <c r="R116" i="17"/>
  <c r="P115" i="17"/>
  <c r="P114" i="17" s="1"/>
  <c r="P113" i="17" s="1"/>
  <c r="P116" i="17"/>
  <c r="Q115" i="17"/>
  <c r="Q114" i="17" s="1"/>
  <c r="Q113" i="17" s="1"/>
  <c r="Q116" i="17"/>
  <c r="O115" i="17"/>
  <c r="O114" i="17" s="1"/>
  <c r="O113" i="17" s="1"/>
  <c r="O116" i="17"/>
  <c r="M115" i="17"/>
  <c r="M114" i="17" s="1"/>
  <c r="M113" i="17" s="1"/>
  <c r="M116" i="17"/>
  <c r="N115" i="17"/>
  <c r="N114" i="17" s="1"/>
  <c r="N113" i="17" s="1"/>
  <c r="N116" i="17"/>
  <c r="L116" i="17"/>
  <c r="L115" i="17" s="1"/>
  <c r="L114" i="17" s="1"/>
  <c r="L113" i="17" s="1"/>
  <c r="I12" i="15"/>
  <c r="I207" i="15" s="1"/>
  <c r="H207" i="15"/>
  <c r="L207" i="15"/>
  <c r="K207" i="15"/>
  <c r="M207" i="15"/>
  <c r="P262" i="17"/>
  <c r="N262" i="17"/>
  <c r="Q262" i="17"/>
  <c r="M236" i="17"/>
  <c r="M225" i="17" s="1"/>
  <c r="M190" i="17" s="1"/>
  <c r="Q236" i="17"/>
  <c r="Q225" i="17" s="1"/>
  <c r="Q190" i="17" s="1"/>
  <c r="Q189" i="17" s="1"/>
  <c r="N236" i="17"/>
  <c r="N225" i="17" s="1"/>
  <c r="N190" i="17" s="1"/>
  <c r="R236" i="17"/>
  <c r="R225" i="17" s="1"/>
  <c r="R190" i="17" s="1"/>
  <c r="O236" i="17"/>
  <c r="O225" i="17" s="1"/>
  <c r="O190" i="17" s="1"/>
  <c r="L236" i="17"/>
  <c r="L225" i="17" s="1"/>
  <c r="L190" i="17" s="1"/>
  <c r="L189" i="17" s="1"/>
  <c r="P236" i="17"/>
  <c r="P225" i="17" s="1"/>
  <c r="P190" i="17" s="1"/>
  <c r="R262" i="17"/>
  <c r="M262" i="17"/>
  <c r="O262" i="17"/>
  <c r="R174" i="17"/>
  <c r="R173" i="17" s="1"/>
  <c r="R172" i="17" s="1"/>
  <c r="R171" i="17" s="1"/>
  <c r="R164" i="17" s="1"/>
  <c r="P174" i="17"/>
  <c r="P173" i="17" s="1"/>
  <c r="P172" i="17" s="1"/>
  <c r="P171" i="17" s="1"/>
  <c r="P164" i="17" s="1"/>
  <c r="N174" i="17"/>
  <c r="N173" i="17" s="1"/>
  <c r="N172" i="17" s="1"/>
  <c r="N171" i="17" s="1"/>
  <c r="N164" i="17" s="1"/>
  <c r="L174" i="17"/>
  <c r="L173" i="17" s="1"/>
  <c r="L172" i="17" s="1"/>
  <c r="L171" i="17" s="1"/>
  <c r="L164" i="17" s="1"/>
  <c r="Q174" i="17"/>
  <c r="Q173" i="17" s="1"/>
  <c r="Q172" i="17" s="1"/>
  <c r="Q171" i="17" s="1"/>
  <c r="Q164" i="17" s="1"/>
  <c r="O174" i="17"/>
  <c r="O173" i="17" s="1"/>
  <c r="O172" i="17" s="1"/>
  <c r="O171" i="17" s="1"/>
  <c r="O164" i="17" s="1"/>
  <c r="M174" i="17"/>
  <c r="M173" i="17" s="1"/>
  <c r="M172" i="17" s="1"/>
  <c r="M171" i="17" s="1"/>
  <c r="M164" i="17" s="1"/>
  <c r="R142" i="17"/>
  <c r="R141" i="17" s="1"/>
  <c r="R140" i="17" s="1"/>
  <c r="P142" i="17"/>
  <c r="P141" i="17" s="1"/>
  <c r="P140" i="17" s="1"/>
  <c r="N142" i="17"/>
  <c r="N141" i="17" s="1"/>
  <c r="N140" i="17" s="1"/>
  <c r="L142" i="17"/>
  <c r="L141" i="17" s="1"/>
  <c r="L140" i="17" s="1"/>
  <c r="Q142" i="17"/>
  <c r="Q141" i="17" s="1"/>
  <c r="Q140" i="17" s="1"/>
  <c r="O142" i="17"/>
  <c r="O141" i="17" s="1"/>
  <c r="O140" i="17" s="1"/>
  <c r="M142" i="17"/>
  <c r="M141" i="17" s="1"/>
  <c r="M140" i="17" s="1"/>
  <c r="Q127" i="17"/>
  <c r="Q126" i="17" s="1"/>
  <c r="Q125" i="17" s="1"/>
  <c r="Q124" i="17" s="1"/>
  <c r="M127" i="17"/>
  <c r="M126" i="17" s="1"/>
  <c r="M125" i="17" s="1"/>
  <c r="M124" i="17" s="1"/>
  <c r="R127" i="17"/>
  <c r="R126" i="17" s="1"/>
  <c r="R125" i="17" s="1"/>
  <c r="P127" i="17"/>
  <c r="P126" i="17" s="1"/>
  <c r="P125" i="17" s="1"/>
  <c r="N127" i="17"/>
  <c r="N126" i="17" s="1"/>
  <c r="N125" i="17" s="1"/>
  <c r="O127" i="17"/>
  <c r="O126" i="17" s="1"/>
  <c r="O125" i="17" s="1"/>
  <c r="L127" i="17"/>
  <c r="L126" i="17" s="1"/>
  <c r="L125" i="17" s="1"/>
  <c r="M106" i="17"/>
  <c r="M105" i="17" s="1"/>
  <c r="M104" i="17" s="1"/>
  <c r="M103" i="17" s="1"/>
  <c r="M102" i="17" s="1"/>
  <c r="M101" i="17" s="1"/>
  <c r="N106" i="17"/>
  <c r="N105" i="17" s="1"/>
  <c r="N104" i="17" s="1"/>
  <c r="N103" i="17" s="1"/>
  <c r="N102" i="17" s="1"/>
  <c r="N101" i="17" s="1"/>
  <c r="O106" i="17"/>
  <c r="O105" i="17" s="1"/>
  <c r="O104" i="17" s="1"/>
  <c r="O103" i="17" s="1"/>
  <c r="O102" i="17" s="1"/>
  <c r="O101" i="17" s="1"/>
  <c r="P106" i="17"/>
  <c r="P105" i="17" s="1"/>
  <c r="P104" i="17" s="1"/>
  <c r="P103" i="17" s="1"/>
  <c r="P102" i="17" s="1"/>
  <c r="P101" i="17" s="1"/>
  <c r="Q106" i="17"/>
  <c r="Q105" i="17" s="1"/>
  <c r="Q104" i="17" s="1"/>
  <c r="Q103" i="17" s="1"/>
  <c r="Q102" i="17" s="1"/>
  <c r="Q101" i="17" s="1"/>
  <c r="R106" i="17"/>
  <c r="R105" i="17" s="1"/>
  <c r="R104" i="17" s="1"/>
  <c r="R103" i="17" s="1"/>
  <c r="R102" i="17" s="1"/>
  <c r="R101" i="17" s="1"/>
  <c r="L106" i="17"/>
  <c r="L105" i="17" s="1"/>
  <c r="L104" i="17" s="1"/>
  <c r="L103" i="17" s="1"/>
  <c r="L102" i="17" s="1"/>
  <c r="L101" i="17" s="1"/>
  <c r="M99" i="17"/>
  <c r="M98" i="17" s="1"/>
  <c r="M97" i="17" s="1"/>
  <c r="M96" i="17" s="1"/>
  <c r="M95" i="17" s="1"/>
  <c r="M94" i="17" s="1"/>
  <c r="N99" i="17"/>
  <c r="N98" i="17" s="1"/>
  <c r="N97" i="17" s="1"/>
  <c r="N96" i="17" s="1"/>
  <c r="N95" i="17" s="1"/>
  <c r="N94" i="17" s="1"/>
  <c r="O99" i="17"/>
  <c r="O98" i="17" s="1"/>
  <c r="O97" i="17" s="1"/>
  <c r="O96" i="17" s="1"/>
  <c r="O95" i="17" s="1"/>
  <c r="O94" i="17" s="1"/>
  <c r="P99" i="17"/>
  <c r="P98" i="17" s="1"/>
  <c r="P97" i="17" s="1"/>
  <c r="P96" i="17" s="1"/>
  <c r="P95" i="17" s="1"/>
  <c r="P94" i="17" s="1"/>
  <c r="Q99" i="17"/>
  <c r="Q98" i="17" s="1"/>
  <c r="Q97" i="17" s="1"/>
  <c r="Q96" i="17" s="1"/>
  <c r="Q95" i="17" s="1"/>
  <c r="Q94" i="17" s="1"/>
  <c r="R99" i="17"/>
  <c r="R98" i="17" s="1"/>
  <c r="R97" i="17" s="1"/>
  <c r="R96" i="17" s="1"/>
  <c r="R95" i="17" s="1"/>
  <c r="R94" i="17" s="1"/>
  <c r="L99" i="17"/>
  <c r="L98" i="17" s="1"/>
  <c r="L97" i="17" s="1"/>
  <c r="L96" i="17" s="1"/>
  <c r="L95" i="17" s="1"/>
  <c r="L94" i="17" s="1"/>
  <c r="M83" i="17"/>
  <c r="M82" i="17" s="1"/>
  <c r="M81" i="17" s="1"/>
  <c r="M80" i="17" s="1"/>
  <c r="M79" i="17" s="1"/>
  <c r="M78" i="17" s="1"/>
  <c r="N83" i="17"/>
  <c r="N82" i="17" s="1"/>
  <c r="N81" i="17" s="1"/>
  <c r="N80" i="17" s="1"/>
  <c r="N79" i="17" s="1"/>
  <c r="N78" i="17" s="1"/>
  <c r="O83" i="17"/>
  <c r="O82" i="17" s="1"/>
  <c r="O81" i="17" s="1"/>
  <c r="O80" i="17" s="1"/>
  <c r="O79" i="17" s="1"/>
  <c r="O78" i="17" s="1"/>
  <c r="P83" i="17"/>
  <c r="P82" i="17" s="1"/>
  <c r="P81" i="17" s="1"/>
  <c r="P80" i="17" s="1"/>
  <c r="P79" i="17" s="1"/>
  <c r="P78" i="17" s="1"/>
  <c r="Q83" i="17"/>
  <c r="Q82" i="17" s="1"/>
  <c r="Q81" i="17" s="1"/>
  <c r="Q80" i="17" s="1"/>
  <c r="Q79" i="17" s="1"/>
  <c r="Q78" i="17" s="1"/>
  <c r="R83" i="17"/>
  <c r="R82" i="17" s="1"/>
  <c r="R81" i="17" s="1"/>
  <c r="R80" i="17" s="1"/>
  <c r="R79" i="17" s="1"/>
  <c r="R78" i="17" s="1"/>
  <c r="L83" i="17"/>
  <c r="L82" i="17" s="1"/>
  <c r="L81" i="17" s="1"/>
  <c r="L80" i="17" s="1"/>
  <c r="L79" i="17" s="1"/>
  <c r="L78" i="17" s="1"/>
  <c r="M41" i="17"/>
  <c r="M40" i="17" s="1"/>
  <c r="M39" i="17" s="1"/>
  <c r="M38" i="17" s="1"/>
  <c r="M37" i="17" s="1"/>
  <c r="M36" i="17" s="1"/>
  <c r="N41" i="17"/>
  <c r="N40" i="17" s="1"/>
  <c r="N39" i="17" s="1"/>
  <c r="N38" i="17" s="1"/>
  <c r="N37" i="17" s="1"/>
  <c r="N36" i="17" s="1"/>
  <c r="O41" i="17"/>
  <c r="O40" i="17" s="1"/>
  <c r="O39" i="17" s="1"/>
  <c r="O38" i="17" s="1"/>
  <c r="O37" i="17" s="1"/>
  <c r="O36" i="17" s="1"/>
  <c r="P41" i="17"/>
  <c r="P40" i="17" s="1"/>
  <c r="P39" i="17" s="1"/>
  <c r="P38" i="17" s="1"/>
  <c r="P37" i="17" s="1"/>
  <c r="P36" i="17" s="1"/>
  <c r="Q41" i="17"/>
  <c r="Q40" i="17" s="1"/>
  <c r="Q39" i="17" s="1"/>
  <c r="Q38" i="17" s="1"/>
  <c r="Q37" i="17" s="1"/>
  <c r="Q36" i="17" s="1"/>
  <c r="R41" i="17"/>
  <c r="R40" i="17" s="1"/>
  <c r="R39" i="17" s="1"/>
  <c r="R38" i="17" s="1"/>
  <c r="R37" i="17" s="1"/>
  <c r="R36" i="17" s="1"/>
  <c r="L41" i="17"/>
  <c r="L40" i="17" s="1"/>
  <c r="L39" i="17" s="1"/>
  <c r="L38" i="17" s="1"/>
  <c r="L37" i="17" s="1"/>
  <c r="L36" i="17" s="1"/>
  <c r="M76" i="17"/>
  <c r="M75" i="17" s="1"/>
  <c r="N76" i="17"/>
  <c r="N75" i="17" s="1"/>
  <c r="O76" i="17"/>
  <c r="O75" i="17" s="1"/>
  <c r="P76" i="17"/>
  <c r="P75" i="17" s="1"/>
  <c r="Q76" i="17"/>
  <c r="Q75" i="17" s="1"/>
  <c r="R76" i="17"/>
  <c r="R75" i="17" s="1"/>
  <c r="L76" i="17"/>
  <c r="L75" i="17" s="1"/>
  <c r="M73" i="17"/>
  <c r="M72" i="17" s="1"/>
  <c r="N73" i="17"/>
  <c r="N72" i="17" s="1"/>
  <c r="O73" i="17"/>
  <c r="O72" i="17" s="1"/>
  <c r="P73" i="17"/>
  <c r="P72" i="17" s="1"/>
  <c r="Q73" i="17"/>
  <c r="Q72" i="17" s="1"/>
  <c r="R73" i="17"/>
  <c r="R72" i="17" s="1"/>
  <c r="L73" i="17"/>
  <c r="L72" i="17" s="1"/>
  <c r="M65" i="17"/>
  <c r="M64" i="17" s="1"/>
  <c r="N65" i="17"/>
  <c r="N64" i="17" s="1"/>
  <c r="O65" i="17"/>
  <c r="O64" i="17" s="1"/>
  <c r="P65" i="17"/>
  <c r="P64" i="17" s="1"/>
  <c r="Q65" i="17"/>
  <c r="Q64" i="17" s="1"/>
  <c r="R65" i="17"/>
  <c r="R64" i="17" s="1"/>
  <c r="L65" i="17"/>
  <c r="L64" i="17" s="1"/>
  <c r="M59" i="17"/>
  <c r="N59" i="17"/>
  <c r="O59" i="17"/>
  <c r="P59" i="17"/>
  <c r="Q59" i="17"/>
  <c r="R59" i="17"/>
  <c r="L59" i="17"/>
  <c r="M60" i="17"/>
  <c r="N60" i="17"/>
  <c r="O60" i="17"/>
  <c r="P60" i="17"/>
  <c r="Q60" i="17"/>
  <c r="R60" i="17"/>
  <c r="L60" i="17"/>
  <c r="M62" i="17"/>
  <c r="N62" i="17"/>
  <c r="O62" i="17"/>
  <c r="P62" i="17"/>
  <c r="Q62" i="17"/>
  <c r="R62" i="17"/>
  <c r="L62" i="17"/>
  <c r="M57" i="17"/>
  <c r="N57" i="17"/>
  <c r="O57" i="17"/>
  <c r="P57" i="17"/>
  <c r="Q57" i="17"/>
  <c r="R57" i="17"/>
  <c r="L57" i="17"/>
  <c r="M50" i="17"/>
  <c r="N50" i="17"/>
  <c r="O50" i="17"/>
  <c r="P50" i="17"/>
  <c r="Q50" i="17"/>
  <c r="R50" i="17"/>
  <c r="L50" i="17"/>
  <c r="M31" i="17"/>
  <c r="M30" i="17" s="1"/>
  <c r="M29" i="17" s="1"/>
  <c r="M28" i="17" s="1"/>
  <c r="M27" i="17" s="1"/>
  <c r="N31" i="17"/>
  <c r="N30" i="17" s="1"/>
  <c r="N29" i="17" s="1"/>
  <c r="N28" i="17" s="1"/>
  <c r="N27" i="17" s="1"/>
  <c r="O31" i="17"/>
  <c r="O30" i="17" s="1"/>
  <c r="O29" i="17" s="1"/>
  <c r="O28" i="17" s="1"/>
  <c r="O27" i="17" s="1"/>
  <c r="P31" i="17"/>
  <c r="P30" i="17" s="1"/>
  <c r="P29" i="17" s="1"/>
  <c r="P28" i="17" s="1"/>
  <c r="P27" i="17" s="1"/>
  <c r="Q31" i="17"/>
  <c r="Q30" i="17" s="1"/>
  <c r="Q29" i="17" s="1"/>
  <c r="Q28" i="17" s="1"/>
  <c r="Q27" i="17" s="1"/>
  <c r="R31" i="17"/>
  <c r="R30" i="17" s="1"/>
  <c r="R29" i="17" s="1"/>
  <c r="R28" i="17" s="1"/>
  <c r="R27" i="17" s="1"/>
  <c r="L31" i="17"/>
  <c r="L30" i="17" s="1"/>
  <c r="L29" i="17" s="1"/>
  <c r="L28" i="17" s="1"/>
  <c r="L27" i="17" s="1"/>
  <c r="M34" i="17"/>
  <c r="N34" i="17"/>
  <c r="O34" i="17"/>
  <c r="P34" i="17"/>
  <c r="Q34" i="17"/>
  <c r="R34" i="17"/>
  <c r="L34" i="17"/>
  <c r="M32" i="17"/>
  <c r="N32" i="17"/>
  <c r="O32" i="17"/>
  <c r="P32" i="17"/>
  <c r="Q32" i="17"/>
  <c r="R32" i="17"/>
  <c r="L32" i="17"/>
  <c r="M25" i="17"/>
  <c r="M24" i="17" s="1"/>
  <c r="M23" i="17" s="1"/>
  <c r="M22" i="17" s="1"/>
  <c r="M21" i="17" s="1"/>
  <c r="M20" i="17" s="1"/>
  <c r="N25" i="17"/>
  <c r="N24" i="17" s="1"/>
  <c r="N23" i="17" s="1"/>
  <c r="N22" i="17" s="1"/>
  <c r="N21" i="17" s="1"/>
  <c r="N20" i="17" s="1"/>
  <c r="O25" i="17"/>
  <c r="O24" i="17" s="1"/>
  <c r="O23" i="17" s="1"/>
  <c r="O22" i="17" s="1"/>
  <c r="O21" i="17" s="1"/>
  <c r="O20" i="17" s="1"/>
  <c r="P25" i="17"/>
  <c r="P24" i="17" s="1"/>
  <c r="P23" i="17" s="1"/>
  <c r="P22" i="17" s="1"/>
  <c r="P21" i="17" s="1"/>
  <c r="P20" i="17" s="1"/>
  <c r="Q25" i="17"/>
  <c r="Q24" i="17" s="1"/>
  <c r="Q23" i="17" s="1"/>
  <c r="Q22" i="17" s="1"/>
  <c r="Q21" i="17" s="1"/>
  <c r="Q20" i="17" s="1"/>
  <c r="R25" i="17"/>
  <c r="R24" i="17" s="1"/>
  <c r="R23" i="17" s="1"/>
  <c r="R22" i="17" s="1"/>
  <c r="R21" i="17" s="1"/>
  <c r="R20" i="17" s="1"/>
  <c r="L25" i="17"/>
  <c r="L24" i="17" s="1"/>
  <c r="L23" i="17" s="1"/>
  <c r="L22" i="17" s="1"/>
  <c r="L21" i="17" s="1"/>
  <c r="L20" i="17" s="1"/>
  <c r="M18" i="17"/>
  <c r="M17" i="17" s="1"/>
  <c r="M16" i="17" s="1"/>
  <c r="M15" i="17" s="1"/>
  <c r="M14" i="17" s="1"/>
  <c r="M13" i="17" s="1"/>
  <c r="N18" i="17"/>
  <c r="N17" i="17" s="1"/>
  <c r="N16" i="17" s="1"/>
  <c r="N15" i="17" s="1"/>
  <c r="N14" i="17" s="1"/>
  <c r="N13" i="17" s="1"/>
  <c r="O18" i="17"/>
  <c r="O17" i="17" s="1"/>
  <c r="O16" i="17" s="1"/>
  <c r="O15" i="17" s="1"/>
  <c r="O14" i="17" s="1"/>
  <c r="O13" i="17" s="1"/>
  <c r="P18" i="17"/>
  <c r="P17" i="17" s="1"/>
  <c r="P16" i="17" s="1"/>
  <c r="P15" i="17" s="1"/>
  <c r="P14" i="17" s="1"/>
  <c r="P13" i="17" s="1"/>
  <c r="Q18" i="17"/>
  <c r="Q17" i="17" s="1"/>
  <c r="Q16" i="17" s="1"/>
  <c r="Q15" i="17" s="1"/>
  <c r="Q14" i="17" s="1"/>
  <c r="Q13" i="17" s="1"/>
  <c r="R18" i="17"/>
  <c r="R17" i="17" s="1"/>
  <c r="R16" i="17" s="1"/>
  <c r="R15" i="17" s="1"/>
  <c r="R14" i="17" s="1"/>
  <c r="R13" i="17" s="1"/>
  <c r="L18" i="17"/>
  <c r="L17" i="17" s="1"/>
  <c r="L16" i="17" s="1"/>
  <c r="L15" i="17" s="1"/>
  <c r="L14" i="17" s="1"/>
  <c r="L13" i="17" s="1"/>
  <c r="N189" i="17" l="1"/>
  <c r="P93" i="17"/>
  <c r="M123" i="17"/>
  <c r="M112" i="17" s="1"/>
  <c r="Q123" i="17"/>
  <c r="Q112" i="17" s="1"/>
  <c r="P189" i="17"/>
  <c r="M189" i="17"/>
  <c r="R189" i="17"/>
  <c r="O189" i="17"/>
  <c r="N139" i="17"/>
  <c r="R139" i="17"/>
  <c r="P139" i="17"/>
  <c r="O139" i="17"/>
  <c r="L139" i="17"/>
  <c r="M139" i="17"/>
  <c r="Q139" i="17"/>
  <c r="R93" i="17"/>
  <c r="N93" i="17"/>
  <c r="L123" i="17"/>
  <c r="L112" i="17" s="1"/>
  <c r="L124" i="17"/>
  <c r="N123" i="17"/>
  <c r="N112" i="17" s="1"/>
  <c r="N124" i="17"/>
  <c r="R123" i="17"/>
  <c r="R112" i="17" s="1"/>
  <c r="R124" i="17"/>
  <c r="O123" i="17"/>
  <c r="O112" i="17" s="1"/>
  <c r="O124" i="17"/>
  <c r="P123" i="17"/>
  <c r="P112" i="17" s="1"/>
  <c r="P124" i="17"/>
  <c r="L93" i="17"/>
  <c r="Q93" i="17"/>
  <c r="O93" i="17"/>
  <c r="M93" i="17"/>
  <c r="R71" i="17"/>
  <c r="R70" i="17" s="1"/>
  <c r="R69" i="17" s="1"/>
  <c r="R68" i="17" s="1"/>
  <c r="R67" i="17" s="1"/>
  <c r="P71" i="17"/>
  <c r="P70" i="17" s="1"/>
  <c r="P69" i="17" s="1"/>
  <c r="P68" i="17" s="1"/>
  <c r="P67" i="17" s="1"/>
  <c r="N71" i="17"/>
  <c r="N70" i="17" s="1"/>
  <c r="N69" i="17" s="1"/>
  <c r="N68" i="17" s="1"/>
  <c r="N67" i="17" s="1"/>
  <c r="L71" i="17"/>
  <c r="L70" i="17" s="1"/>
  <c r="L69" i="17" s="1"/>
  <c r="L68" i="17" s="1"/>
  <c r="L67" i="17" s="1"/>
  <c r="Q71" i="17"/>
  <c r="Q70" i="17" s="1"/>
  <c r="Q69" i="17" s="1"/>
  <c r="Q68" i="17" s="1"/>
  <c r="Q67" i="17" s="1"/>
  <c r="O71" i="17"/>
  <c r="O70" i="17" s="1"/>
  <c r="O69" i="17" s="1"/>
  <c r="O68" i="17" s="1"/>
  <c r="O67" i="17" s="1"/>
  <c r="M71" i="17"/>
  <c r="M70" i="17" s="1"/>
  <c r="M69" i="17" s="1"/>
  <c r="M68" i="17" s="1"/>
  <c r="M67" i="17" s="1"/>
  <c r="L46" i="17"/>
  <c r="L45" i="17" s="1"/>
  <c r="L44" i="17" s="1"/>
  <c r="L43" i="17" s="1"/>
  <c r="L12" i="17" s="1"/>
  <c r="O46" i="17"/>
  <c r="O45" i="17" s="1"/>
  <c r="O44" i="17" s="1"/>
  <c r="O43" i="17" s="1"/>
  <c r="O12" i="17" s="1"/>
  <c r="P46" i="17"/>
  <c r="P45" i="17" s="1"/>
  <c r="P44" i="17" s="1"/>
  <c r="P43" i="17" s="1"/>
  <c r="P12" i="17" s="1"/>
  <c r="Q46" i="17"/>
  <c r="Q45" i="17" s="1"/>
  <c r="Q44" i="17" s="1"/>
  <c r="Q43" i="17" s="1"/>
  <c r="Q12" i="17" s="1"/>
  <c r="M46" i="17"/>
  <c r="M45" i="17" s="1"/>
  <c r="M44" i="17" s="1"/>
  <c r="M43" i="17" s="1"/>
  <c r="M12" i="17" s="1"/>
  <c r="R46" i="17"/>
  <c r="R45" i="17" s="1"/>
  <c r="R44" i="17" s="1"/>
  <c r="R43" i="17" s="1"/>
  <c r="R12" i="17" s="1"/>
  <c r="N46" i="17"/>
  <c r="N45" i="17" s="1"/>
  <c r="N44" i="17" s="1"/>
  <c r="N43" i="17" s="1"/>
  <c r="N12" i="17" s="1"/>
  <c r="K23" i="8"/>
  <c r="J23" i="8"/>
  <c r="I23" i="8"/>
  <c r="K21" i="8"/>
  <c r="J21" i="8"/>
  <c r="I21" i="8"/>
  <c r="K19" i="8"/>
  <c r="J19" i="8"/>
  <c r="I19" i="8"/>
  <c r="K17" i="8"/>
  <c r="J17" i="8"/>
  <c r="I17" i="8"/>
  <c r="J16" i="8"/>
  <c r="K14" i="8"/>
  <c r="K13" i="8" s="1"/>
  <c r="J14" i="8"/>
  <c r="I14" i="8"/>
  <c r="I13" i="8" s="1"/>
  <c r="J13" i="8"/>
  <c r="J12" i="8" s="1"/>
  <c r="J11" i="8" s="1"/>
  <c r="J25" i="8" s="1"/>
  <c r="P111" i="17" l="1"/>
  <c r="N111" i="17"/>
  <c r="P11" i="17"/>
  <c r="O11" i="17"/>
  <c r="M11" i="17"/>
  <c r="Q11" i="17"/>
  <c r="N11" i="17"/>
  <c r="R11" i="17"/>
  <c r="L11" i="17"/>
  <c r="K16" i="8"/>
  <c r="K12" i="8" s="1"/>
  <c r="K11" i="8" s="1"/>
  <c r="K25" i="8" s="1"/>
  <c r="I16" i="8"/>
  <c r="I12" i="8" s="1"/>
  <c r="I11" i="8" s="1"/>
  <c r="I25" i="8" s="1"/>
  <c r="M111" i="17"/>
  <c r="Q111" i="17"/>
  <c r="L111" i="17"/>
  <c r="R111" i="17"/>
  <c r="O111" i="17"/>
  <c r="P356" i="17"/>
  <c r="K98" i="21"/>
  <c r="I98" i="21"/>
  <c r="J98" i="21"/>
  <c r="K96" i="21"/>
  <c r="I96" i="21"/>
  <c r="J96" i="21"/>
  <c r="K94" i="21"/>
  <c r="I94" i="21"/>
  <c r="J94" i="21"/>
  <c r="K92" i="21"/>
  <c r="I92" i="21"/>
  <c r="J92" i="21"/>
  <c r="K90" i="21"/>
  <c r="J90" i="21"/>
  <c r="I90" i="21"/>
  <c r="J88" i="21"/>
  <c r="K88" i="21"/>
  <c r="I88" i="21"/>
  <c r="K86" i="21"/>
  <c r="J86" i="21"/>
  <c r="I86" i="21"/>
  <c r="J84" i="21"/>
  <c r="K84" i="21"/>
  <c r="I84" i="21"/>
  <c r="K82" i="21"/>
  <c r="J82" i="21"/>
  <c r="I82" i="21"/>
  <c r="K80" i="21"/>
  <c r="K79" i="21" s="1"/>
  <c r="J80" i="21"/>
  <c r="J79" i="21" s="1"/>
  <c r="I80" i="21"/>
  <c r="I79" i="21" s="1"/>
  <c r="K76" i="21"/>
  <c r="J76" i="21"/>
  <c r="I76" i="21"/>
  <c r="K74" i="21"/>
  <c r="J74" i="21"/>
  <c r="I74" i="21"/>
  <c r="K72" i="21"/>
  <c r="J72" i="21"/>
  <c r="I72" i="21"/>
  <c r="K63" i="21"/>
  <c r="K61" i="21" s="1"/>
  <c r="K60" i="21" s="1"/>
  <c r="J63" i="21"/>
  <c r="J61" i="21" s="1"/>
  <c r="J60" i="21" s="1"/>
  <c r="I63" i="21"/>
  <c r="I61" i="21" s="1"/>
  <c r="I60" i="21" s="1"/>
  <c r="K56" i="21"/>
  <c r="K55" i="21" s="1"/>
  <c r="J56" i="21"/>
  <c r="J55" i="21" s="1"/>
  <c r="I56" i="21"/>
  <c r="I55" i="21" s="1"/>
  <c r="K50" i="21"/>
  <c r="J50" i="21"/>
  <c r="I50" i="21"/>
  <c r="K46" i="21"/>
  <c r="J46" i="21"/>
  <c r="I46" i="21"/>
  <c r="K44" i="21"/>
  <c r="J44" i="21"/>
  <c r="I44" i="21"/>
  <c r="K40" i="21"/>
  <c r="K39" i="21" s="1"/>
  <c r="J40" i="21"/>
  <c r="I40" i="21"/>
  <c r="J39" i="21"/>
  <c r="I39" i="21"/>
  <c r="K37" i="21"/>
  <c r="J37" i="21"/>
  <c r="I37" i="21"/>
  <c r="K33" i="21"/>
  <c r="J33" i="21"/>
  <c r="I33" i="21"/>
  <c r="K31" i="21"/>
  <c r="K30" i="21" s="1"/>
  <c r="K29" i="21" s="1"/>
  <c r="J31" i="21"/>
  <c r="J30" i="21" s="1"/>
  <c r="I31" i="21"/>
  <c r="I30" i="21" s="1"/>
  <c r="I29" i="21" s="1"/>
  <c r="K27" i="21"/>
  <c r="J27" i="21"/>
  <c r="I27" i="21"/>
  <c r="K25" i="21"/>
  <c r="J25" i="21"/>
  <c r="I25" i="21"/>
  <c r="K23" i="21"/>
  <c r="J23" i="21"/>
  <c r="I23" i="21"/>
  <c r="K21" i="21"/>
  <c r="J21" i="21"/>
  <c r="I21" i="21"/>
  <c r="K14" i="21"/>
  <c r="K13" i="21" s="1"/>
  <c r="J14" i="21"/>
  <c r="J13" i="21" s="1"/>
  <c r="I14" i="21"/>
  <c r="I13" i="21" s="1"/>
  <c r="N356" i="17" l="1"/>
  <c r="R356" i="17"/>
  <c r="Q356" i="17"/>
  <c r="O356" i="17"/>
  <c r="L356" i="17"/>
  <c r="J71" i="21"/>
  <c r="J70" i="21" s="1"/>
  <c r="I43" i="21"/>
  <c r="K43" i="21"/>
  <c r="J43" i="21"/>
  <c r="I71" i="21"/>
  <c r="I70" i="21" s="1"/>
  <c r="J20" i="21"/>
  <c r="J19" i="21" s="1"/>
  <c r="I20" i="21"/>
  <c r="I19" i="21" s="1"/>
  <c r="K20" i="21"/>
  <c r="K19" i="21" s="1"/>
  <c r="J29" i="21"/>
  <c r="J42" i="21"/>
  <c r="K42" i="21"/>
  <c r="I42" i="21"/>
  <c r="K71" i="21"/>
  <c r="K70" i="21" s="1"/>
  <c r="I78" i="21"/>
  <c r="K78" i="21"/>
  <c r="M356" i="17"/>
  <c r="K13" i="23"/>
  <c r="K15" i="23" s="1"/>
  <c r="J12" i="21" l="1"/>
  <c r="J100" i="21" s="1"/>
  <c r="J78" i="21"/>
  <c r="I12" i="21"/>
  <c r="I100" i="21" s="1"/>
  <c r="K12" i="21"/>
  <c r="K100" i="21" s="1"/>
  <c r="K16" i="23"/>
  <c r="K17" i="23"/>
  <c r="K14" i="23"/>
  <c r="J13" i="4" l="1"/>
  <c r="K13" i="4"/>
  <c r="M18" i="8" l="1"/>
  <c r="M20" i="8" l="1"/>
  <c r="M25" i="8" l="1"/>
  <c r="L25" i="8" l="1"/>
  <c r="I13" i="4" l="1"/>
  <c r="K28" i="8" l="1"/>
  <c r="I28" i="8"/>
  <c r="J28" i="8" l="1"/>
  <c r="J20" i="4" l="1"/>
  <c r="J19" i="4" s="1"/>
  <c r="J18" i="4" s="1"/>
  <c r="K20" i="4" l="1"/>
  <c r="K19" i="4" s="1"/>
  <c r="K18" i="4" s="1"/>
  <c r="I20" i="4"/>
  <c r="I19" i="4" s="1"/>
  <c r="I18" i="4" s="1"/>
  <c r="I22" i="4" l="1"/>
  <c r="J16" i="4" l="1"/>
  <c r="J15" i="4" s="1"/>
  <c r="J14" i="4" s="1"/>
  <c r="I16" i="4"/>
  <c r="I15" i="4" s="1"/>
  <c r="I14" i="4" s="1"/>
  <c r="I12" i="4"/>
  <c r="K16" i="4"/>
  <c r="K15" i="4" s="1"/>
  <c r="K14" i="4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1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>Администратор</author>
  </authors>
  <commentList>
    <comment ref="A10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0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<sst xmlns="http://schemas.openxmlformats.org/spreadsheetml/2006/main" count="5031" uniqueCount="472">
  <si>
    <t>Эле- мент</t>
  </si>
  <si>
    <t/>
  </si>
  <si>
    <t>Уменьшение прочих остатков денежных средств  бюджетов муниципальных районов</t>
  </si>
  <si>
    <t>610</t>
  </si>
  <si>
    <t>0000</t>
  </si>
  <si>
    <t>05</t>
  </si>
  <si>
    <t>01</t>
  </si>
  <si>
    <t>02</t>
  </si>
  <si>
    <t>510</t>
  </si>
  <si>
    <t>Увеличение прочих остатков денежных средств  бюджетов муниципальных районов</t>
  </si>
  <si>
    <t>00</t>
  </si>
  <si>
    <t>Комитет финансов и контроля администрации Черлакского муниципального района</t>
  </si>
  <si>
    <t>№ п/п</t>
  </si>
  <si>
    <t>Всего</t>
  </si>
  <si>
    <t xml:space="preserve"> </t>
  </si>
  <si>
    <t>600</t>
  </si>
  <si>
    <t>Уменьшение прочих остатков средств бюджетов</t>
  </si>
  <si>
    <t>500</t>
  </si>
  <si>
    <t>Увеличение прочих остатков средств бюджетов</t>
  </si>
  <si>
    <t>Увеличение остатков средств бюджетов</t>
  </si>
  <si>
    <t>000</t>
  </si>
  <si>
    <t>Изменение остатков средств на счетах по учету средств бюджетов</t>
  </si>
  <si>
    <t>Под- ста- тья</t>
  </si>
  <si>
    <t xml:space="preserve">Сумма, рублей </t>
  </si>
  <si>
    <t xml:space="preserve">Наименование кодов классификации источников финансирования дефицита районного бюджета 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</si>
  <si>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</si>
  <si>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</si>
  <si>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</si>
  <si>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</si>
  <si>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</si>
  <si>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</si>
  <si>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</si>
  <si>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</si>
  <si>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</si>
  <si>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</si>
  <si>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</si>
  <si>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</si>
  <si>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</si>
  <si>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</si>
  <si>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</si>
  <si>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</si>
  <si>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</si>
  <si>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Дорожное хозяйство (дорожные фонды)</t>
  </si>
  <si>
    <t>Сельское хозяйство и рыболовство</t>
  </si>
  <si>
    <t>Национальная экономика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</si>
  <si>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</si>
  <si>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</si>
  <si>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</si>
  <si>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</si>
  <si>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</si>
  <si>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</si>
  <si>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</si>
  <si>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</si>
  <si>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</si>
  <si>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</si>
  <si>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</si>
  <si>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</si>
  <si>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1</t>
  </si>
  <si>
    <t>2</t>
  </si>
  <si>
    <t>Целевая статья</t>
  </si>
  <si>
    <t>Наименование кодов классификации расходов районного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</si>
  <si>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</si>
  <si>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</si>
  <si>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</si>
  <si>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</si>
  <si>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</si>
  <si>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07</t>
  </si>
  <si>
    <t>110</t>
  </si>
  <si>
    <t>03</t>
  </si>
  <si>
    <t>04</t>
  </si>
  <si>
    <t>19</t>
  </si>
  <si>
    <t>Уменьшение остатков средств бюджетов</t>
  </si>
  <si>
    <t>Источники внутреннего финансирования дефицитов бюджетов</t>
  </si>
  <si>
    <t>Уменьшение прочих остатков  денежных средств бюджетов</t>
  </si>
  <si>
    <t>Увеличение прочих остатков  денежных средств бюджетов</t>
  </si>
  <si>
    <t>Вид расходов</t>
  </si>
  <si>
    <t>120</t>
  </si>
  <si>
    <t>16</t>
  </si>
  <si>
    <t>240</t>
  </si>
  <si>
    <t>11</t>
  </si>
  <si>
    <t>12</t>
  </si>
  <si>
    <t>14</t>
  </si>
  <si>
    <t>410</t>
  </si>
  <si>
    <t>Всего доходов</t>
  </si>
  <si>
    <t>Дополнительное образование детей</t>
  </si>
  <si>
    <t>Молодежная политика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</si>
  <si>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</si>
  <si>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</si>
  <si>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</si>
  <si>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</si>
  <si>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бюджетной системы Российской Федерации</t>
  </si>
  <si>
    <t>Под- ста-  тья доходов</t>
  </si>
  <si>
    <t>Группа подвида доходов бюджета</t>
  </si>
  <si>
    <t>Аналити-
ческая группа подвида доходов бюджета</t>
  </si>
  <si>
    <t>Вид доходов бюджета</t>
  </si>
  <si>
    <t>Подвид доходов бюджета</t>
  </si>
  <si>
    <t>Груп- па доходов</t>
  </si>
  <si>
    <t>Ста- тья доходов</t>
  </si>
  <si>
    <t>Эле- ментдоходов</t>
  </si>
  <si>
    <t>150</t>
  </si>
  <si>
    <t>военкомат</t>
  </si>
  <si>
    <t xml:space="preserve">ВСЕГО </t>
  </si>
  <si>
    <t>Судебная система</t>
  </si>
  <si>
    <t>Под- груп-     п доходов</t>
  </si>
  <si>
    <t xml:space="preserve">РАСПРЕДЕЛЕНИЕ 
бюджетных ассигнований районного бюджета по разделам и подразделам классификации расходов бюджетов 
на 2020 год и плановый период 2021 и 2022 годов </t>
  </si>
  <si>
    <t>10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</si>
  <si>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</si>
  <si>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</si>
  <si>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</si>
  <si>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</si>
  <si>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</si>
  <si>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</si>
  <si>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</si>
  <si>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</si>
  <si>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</si>
  <si>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</si>
  <si>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</si>
  <si>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850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</si>
  <si>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</si>
  <si>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</si>
  <si>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</si>
  <si>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</si>
  <si>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10010</t>
  </si>
  <si>
    <t>5</t>
  </si>
  <si>
    <t>19990</t>
  </si>
  <si>
    <t>Расходы связанные с проведением мероприятий по обеспечению сохранности и содержанию объектов муниципальной собственности</t>
  </si>
  <si>
    <t>10030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</si>
  <si>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</si>
  <si>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</si>
  <si>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</si>
  <si>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</si>
  <si>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</si>
  <si>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</si>
  <si>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</si>
  <si>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</si>
  <si>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</si>
  <si>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</si>
  <si>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</si>
  <si>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</si>
  <si>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</si>
  <si>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</si>
  <si>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Другие расходы по содержанию муниципальных дорог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</si>
  <si>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</si>
  <si>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</si>
  <si>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</si>
  <si>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10040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</si>
  <si>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</si>
  <si>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</si>
  <si>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</si>
  <si>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Публичные нормативные социальные выплаты гражданам</t>
  </si>
  <si>
    <t>310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</si>
  <si>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</si>
  <si>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</si>
  <si>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72</t>
  </si>
  <si>
    <t>Подпрограмма "Молодежная политика"</t>
  </si>
  <si>
    <t>Расходы на выплаты персоналу казенных учреждений</t>
  </si>
  <si>
    <t>55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</si>
  <si>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</si>
  <si>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</si>
  <si>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31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</si>
  <si>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</si>
  <si>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</si>
  <si>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</si>
  <si>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</si>
  <si>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</si>
  <si>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</si>
  <si>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87</t>
  </si>
  <si>
    <t>Повышение доступности и качества культурных услуг клубным учреждением</t>
  </si>
  <si>
    <t>Межбюджетные трансферты</t>
  </si>
  <si>
    <t>89</t>
  </si>
  <si>
    <t>Прочие расходы в области финансово-хозяйственной деятельности</t>
  </si>
  <si>
    <t>Физическая культура</t>
  </si>
  <si>
    <t>Подпрограмма "Развитие физической культуры и спорта"</t>
  </si>
  <si>
    <t>6</t>
  </si>
  <si>
    <t>61</t>
  </si>
  <si>
    <t>Комитет по образованию администрации Черлакского муниципального района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</si>
  <si>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</si>
  <si>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</si>
  <si>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</si>
  <si>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</si>
  <si>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</si>
  <si>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</si>
  <si>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</si>
  <si>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</si>
  <si>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</si>
  <si>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</si>
  <si>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Расходы местного бюджета по организации оздоровления несовершеннолетних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</si>
  <si>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</si>
  <si>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</si>
  <si>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</si>
  <si>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</si>
  <si>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</si>
  <si>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</si>
  <si>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</si>
  <si>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</si>
  <si>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</si>
  <si>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</si>
  <si>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</si>
  <si>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</si>
  <si>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</si>
  <si>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Резервный фонд администрации Черлакского муниципального района</t>
  </si>
  <si>
    <t>Резервные средства</t>
  </si>
  <si>
    <t>870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</si>
  <si>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</si>
  <si>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</si>
  <si>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</si>
  <si>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</si>
  <si>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Управление сельского хозяйства и продовольствия администрации Черлакского муниципального района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</si>
  <si>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</si>
  <si>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</si>
  <si>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Главный распорядитель средств районного бюджета</t>
  </si>
  <si>
    <t>налоговых и неналоговых доходов, поступлений нецелевого характера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</si>
  <si>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</si>
  <si>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</si>
  <si>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</si>
  <si>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Ежемесячные денежные выплаты за почетные звания Черлакского муниципального района</t>
  </si>
  <si>
    <t>Централизованное хозяйственное обеспечение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</si>
  <si>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</si>
  <si>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Расходы на обеспечение функций органов местного самоуправления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</si>
  <si>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</si>
  <si>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</si>
  <si>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Обеспечение реализации образовательных программ дополнительного образования</t>
  </si>
  <si>
    <t>Реализация образовательных программ дополнительного образования</t>
  </si>
  <si>
    <t>Создание условий для качественного предоставления услуг населению клубным учреждением</t>
  </si>
  <si>
    <t>Проведение мероприятий по обеспечению финансово-хозяйственной деятельности учреждений в сфере культуры</t>
  </si>
  <si>
    <t>Обеспечение деятельности муниципальных учреждений по работе с детьми и молодежью</t>
  </si>
  <si>
    <t>Организация временных оплачиваемых рабочих мест</t>
  </si>
  <si>
    <t>Прочие мероприятия по организации временных рабочих мест</t>
  </si>
  <si>
    <t>Организация спортивной работы</t>
  </si>
  <si>
    <t>Мероприятия по организации спортивной работы</t>
  </si>
  <si>
    <t>Культура, кинематография</t>
  </si>
  <si>
    <t>Комитет по культуре и молодежной политике администрации Черлакского муниципального района Омской области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</si>
  <si>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</si>
  <si>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</si>
  <si>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</si>
  <si>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</si>
  <si>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</si>
  <si>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</si>
  <si>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</si>
  <si>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</si>
  <si>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Транспорт</t>
  </si>
  <si>
    <t>Жилищно-коммунальное хозяйство</t>
  </si>
  <si>
    <t>Благоустройство</t>
  </si>
  <si>
    <t>13</t>
  </si>
  <si>
    <t>март</t>
  </si>
  <si>
    <t>Межбюджетные трансферты общего характера бюджетам бюджетной системы Российской Федерации</t>
  </si>
  <si>
    <t>001</t>
  </si>
  <si>
    <t>Под- груп-     па доходов</t>
  </si>
  <si>
    <t>Эле- мент доходов</t>
  </si>
  <si>
    <t>Аналитическая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</si>
  <si>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</si>
  <si>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</si>
  <si>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</si>
  <si>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010</t>
  </si>
  <si>
    <t>020</t>
  </si>
  <si>
    <t>030</t>
  </si>
  <si>
    <t>040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</si>
  <si>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</si>
  <si>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</si>
  <si>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</si>
  <si>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</si>
  <si>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</si>
  <si>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</si>
  <si>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</si>
  <si>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</si>
  <si>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</si>
  <si>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</si>
  <si>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</si>
  <si>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</si>
  <si>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</si>
  <si>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</si>
  <si>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</si>
  <si>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</si>
  <si>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</si>
  <si>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</si>
  <si>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</si>
  <si>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</si>
  <si>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</si>
  <si>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</si>
  <si>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</si>
  <si>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</si>
  <si>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</si>
  <si>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</si>
  <si>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</si>
  <si>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</si>
  <si>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</si>
  <si>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</si>
  <si>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</si>
  <si>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</si>
  <si>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</si>
  <si>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</si>
  <si>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</si>
  <si>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</si>
  <si>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</si>
  <si>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</si>
  <si>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</si>
  <si>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</si>
  <si>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</si>
  <si>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</si>
  <si>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</si>
  <si>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</si>
  <si>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</si>
  <si>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</si>
  <si>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</si>
  <si>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</si>
  <si>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</si>
  <si>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</si>
  <si>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</si>
  <si>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041</t>
  </si>
  <si>
    <t>ДОХОДЫ ОТ ПРОДАЖИ МАТЕРИАЛЬНЫХ И НЕМАТЕРИАЛЬНЫХ АКТИВОВ</t>
  </si>
  <si>
    <t>050</t>
  </si>
  <si>
    <t>053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</si>
  <si>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</si>
  <si>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</si>
  <si>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</si>
  <si>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</si>
  <si>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</si>
  <si>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</si>
  <si>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</si>
  <si>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</si>
  <si>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</si>
  <si>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</si>
  <si>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</si>
  <si>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</si>
  <si>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</si>
  <si>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</si>
  <si>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</si>
  <si>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</si>
  <si>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</si>
  <si>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</si>
  <si>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</si>
  <si>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</si>
  <si>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</si>
  <si>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</si>
  <si>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</si>
  <si>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</si>
  <si>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</si>
  <si>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</si>
  <si>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</si>
  <si>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</si>
  <si>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</si>
  <si>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</si>
  <si>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</si>
  <si>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</si>
  <si>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</si>
  <si>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</si>
  <si>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</si>
  <si>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</si>
  <si>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</si>
  <si>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</si>
  <si>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</si>
  <si>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</si>
  <si>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</si>
  <si>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</si>
  <si>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</si>
  <si>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</si>
  <si>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</si>
  <si>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029</t>
  </si>
  <si>
    <t>027</t>
  </si>
  <si>
    <t>024</t>
  </si>
  <si>
    <t>Наименование поселения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</si>
  <si>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</si>
  <si>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</si>
  <si>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</si>
  <si>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</si>
  <si>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</si>
  <si>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</si>
  <si>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</si>
  <si>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</si>
  <si>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>Татарское сельское поселение</t>
  </si>
  <si>
    <t>Южно-Подольское сельское поселение</t>
  </si>
  <si>
    <t>Черлакское городское поселение</t>
  </si>
  <si>
    <t>Итого</t>
  </si>
  <si>
    <t>Наименование</t>
  </si>
  <si>
    <t>Получение бюджетных кредитов</t>
  </si>
  <si>
    <t>Получение кредитов от кредитных организаций</t>
  </si>
  <si>
    <t>мес</t>
  </si>
  <si>
    <t>Погашение бюджетных кредитов</t>
  </si>
  <si>
    <t>Погашение кредитов, полученных от кредитных организаций</t>
  </si>
  <si>
    <t>2013 г</t>
  </si>
  <si>
    <t>2014 г</t>
  </si>
  <si>
    <t xml:space="preserve">2015г </t>
  </si>
  <si>
    <t>2016 г</t>
  </si>
  <si>
    <t>2025 год</t>
  </si>
  <si>
    <t>35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</si>
  <si>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</si>
  <si>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</si>
  <si>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</si>
  <si>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</si>
  <si>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Муниципальная программа Черлакского муниципального района «Социальное развитие Черлакского муниципального района (2014-2025 годы)"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</si>
  <si>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2025 годы"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</si>
  <si>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</si>
  <si>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</si>
  <si>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                               Приложение № 1  </t>
  </si>
  <si>
    <t>2026 год</t>
  </si>
  <si>
    <t xml:space="preserve">                                                  Приложение № 2  </t>
  </si>
  <si>
    <t xml:space="preserve">                                                  Приложение № 3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</si>
  <si>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</si>
  <si>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</si>
  <si>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твердых коммунальных отходов</t>
  </si>
  <si>
    <t>042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</si>
  <si>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</si>
  <si>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</si>
  <si>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EВ</t>
  </si>
  <si>
    <t>Федеральный проект "Патриотическое воспитание граждан Российской Федерации"</t>
  </si>
  <si>
    <t>S0780</t>
  </si>
  <si>
    <t>Организация и осуществление мероприятий по работе с детьми и молодежью в каникулярное время</t>
  </si>
  <si>
    <t xml:space="preserve"> Приложение № 4</t>
  </si>
  <si>
    <t xml:space="preserve"> Приложение № 5</t>
  </si>
  <si>
    <t xml:space="preserve"> Приложение № 6</t>
  </si>
  <si>
    <t xml:space="preserve"> Приложение № 7</t>
  </si>
  <si>
    <t xml:space="preserve"> Приложение № 8</t>
  </si>
  <si>
    <t>2027 год</t>
  </si>
  <si>
    <t>ПРОГНОЗ
поступлений налоговых и неналоговых доходов районного бюджета на 2025 год и на
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</si>
  <si>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резтидентом Российской Федерации в виде дивидендов (в части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</si>
  <si>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</si>
  <si>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</si>
  <si>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налога,превышающей 312 тысяч рублей, относящейся к части налоговой база, превышающей 2,4 миллиона рублей) за налоговые периоды после 1 января 2025 года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</si>
  <si>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</si>
  <si>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</si>
  <si>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</si>
  <si>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325</t>
  </si>
  <si>
    <t>300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</si>
  <si>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</si>
  <si>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</si>
  <si>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</si>
  <si>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</si>
  <si>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</si>
  <si>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</si>
  <si>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990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</si>
  <si>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</si>
  <si>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</si>
  <si>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</si>
  <si>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</si>
  <si>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БЕЗВОЗМЕЗДНЫЕ ПОСТУПЛЕНИЯ
в районный бюджет на 2025 год и на плановый период 2026 и 2027 годов</t>
  </si>
  <si>
    <t>РАСПРЕДЕЛЕНИЕ
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</si>
  <si>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>Охрана окружающей среды</t>
  </si>
  <si>
    <t>Другие вопросы в области охраны окружающей среды</t>
  </si>
  <si>
    <t>на 2025 год и на плановый период 2026 и 2027 годов"</t>
  </si>
  <si>
    <t xml:space="preserve"> к  проекту решения Совета Черлакского муниципального района Омской области</t>
  </si>
  <si>
    <t xml:space="preserve"> на 2025 год и на плановый период 2026 и 2027 годов"</t>
  </si>
  <si>
    <t xml:space="preserve"> "О бюджете Черлакского муниципального района Омской области</t>
  </si>
  <si>
    <t xml:space="preserve"> "О бюджете Черлакского муниципального района Омской области </t>
  </si>
  <si>
    <t xml:space="preserve"> к проекту решения Совета Черлакского муниципального района Омской области</t>
  </si>
  <si>
    <t>Ведомственная структура расходов районного бюджета на 2025 год и на плановый период 2026 и 2027 годов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</si>
  <si>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(2014-2027 годы)"</t>
  </si>
  <si>
    <t>Повышение эффективности деятельности Администрации Черлакского муниципального района на 2014 - 2027 годы</t>
  </si>
  <si>
    <t>20</t>
  </si>
  <si>
    <t>20210</t>
  </si>
  <si>
    <t>Обеспечение экологической безопасности при обращении с отходами производства и потребления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</si>
  <si>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</si>
  <si>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Муниципальная программа Черлакского муниципального района «Социальное развитие Черлакского муниципального района (2014-2027 годы)"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</si>
  <si>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2019-2027 годы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</si>
  <si>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</si>
  <si>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Совершенствование финансовой и бюджетной политики Черлакского муниципального района на 2014-2027 годы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</si>
  <si>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2027 годы"</t>
  </si>
  <si>
    <t xml:space="preserve"> к проекту решения Совета Черлакского муниципального района Омской области </t>
  </si>
  <si>
    <t>РАСПРЕДЕЛЕНИЕ 
дотации на выравнивание бюджетной обеспеченности поселений на 2025 год  и на плановый период 2026 и 2027 годов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</si>
  <si>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 и на плановый период 2026 и 2027 годов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</si>
  <si>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2027 годы"</t>
  </si>
  <si>
    <t xml:space="preserve">"О бюджете Черлоакского муниципального района Омской области </t>
  </si>
  <si>
    <t>ИСТОЧНИКИ
 финансирования дефицита 
районного бюджета на 2025 год и на плановый период 2026 и 2027 годов</t>
  </si>
  <si>
    <t>ПРОГРАММА
муниципальных внутренних заимствований Черлакского муниципального района Омской области 
на 2025 год и на плановый период 2026 и 2027 годов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</si>
  <si>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</si>
  <si>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</si>
  <si>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</si>
  <si>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</si>
  <si>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</si>
  <si>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</si>
  <si>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</si>
  <si>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Ч0100</t>
  </si>
  <si>
    <t xml:space="preserve">"О бюджете Черлакского муниципального района Омской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</si>
</sst>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"/>
    <numFmt numFmtId="166" formatCode="00"/>
    <numFmt numFmtId="167" formatCode="#,##0.00;[Red]\-#,##0.00;0.00"/>
    <numFmt numFmtId="168" formatCode="#,##0.00;[Red]\-#,##0.00"/>
    <numFmt numFmtId="169" formatCode="#,##0.00_ ;[Red]\-#,##0.00\ "/>
  </numFmts>
  <fonts count="3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rgb="FF7030A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8">
    <xf numFmtId="0" fontId="0" fillId="0" borderId="0"/>
    <xf numFmtId="0" fontId="11" fillId="0" borderId="0"/>
    <xf numFmtId="0" fontId="15" fillId="0" borderId="16">
      <alignment horizontal="left" vertical="top" wrapText="1"/>
    </xf>
    <xf numFmtId="49" fontId="15" fillId="0" borderId="16">
      <alignment horizontal="left" vertical="top" wrapText="1"/>
    </xf>
    <xf numFmtId="0" fontId="15" fillId="0" borderId="16" applyNumberFormat="0">
      <alignment horizontal="right" vertical="top"/>
    </xf>
    <xf numFmtId="0" fontId="15" fillId="0" borderId="16" applyNumberFormat="0">
      <alignment horizontal="right" vertical="top"/>
    </xf>
    <xf numFmtId="49" fontId="16" fillId="0" borderId="16">
      <alignment horizontal="left" vertical="top"/>
    </xf>
    <xf numFmtId="0" fontId="16" fillId="0" borderId="16">
      <alignment horizontal="left" vertical="top" wrapText="1"/>
    </xf>
    <xf numFmtId="0" fontId="12" fillId="0" borderId="0"/>
    <xf numFmtId="164" fontId="19" fillId="0" borderId="0" applyFont="0" applyFill="0" applyBorder="0" applyAlignment="0" applyProtection="0"/>
    <xf numFmtId="0" fontId="20" fillId="0" borderId="0"/>
    <xf numFmtId="0" fontId="2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3" fillId="0" borderId="0"/>
    <xf numFmtId="0" fontId="6" fillId="0" borderId="0"/>
    <xf numFmtId="0" fontId="24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5" fillId="0" borderId="0"/>
    <xf numFmtId="0" fontId="26" fillId="0" borderId="0"/>
    <xf numFmtId="0" fontId="27" fillId="0" borderId="0"/>
    <xf numFmtId="0" fontId="31" fillId="0" borderId="0"/>
  </cellStyleXfs>
  <cellXfs count="332">
    <xf numFmtId="0" fontId="0" fillId="0" borderId="0" xfId="0"/>
    <xf numFmtId="0" fontId="13" fillId="0" borderId="0" xfId="1" applyFont="1" applyProtection="1">
      <protection hidden="1"/>
    </xf>
    <xf numFmtId="0" fontId="13" fillId="0" borderId="10" xfId="1" applyFont="1" applyBorder="1" applyProtection="1">
      <protection hidden="1"/>
    </xf>
    <xf numFmtId="0" fontId="12" fillId="0" borderId="0" xfId="1" applyFont="1"/>
    <xf numFmtId="4" fontId="12" fillId="0" borderId="0" xfId="1" applyNumberFormat="1" applyFont="1"/>
    <xf numFmtId="0" fontId="12" fillId="0" borderId="3" xfId="1" applyNumberFormat="1" applyFont="1" applyFill="1" applyBorder="1" applyAlignment="1" applyProtection="1">
      <alignment vertical="center" wrapText="1"/>
      <protection hidden="1"/>
    </xf>
    <xf numFmtId="0" fontId="12" fillId="0" borderId="16" xfId="2" applyFont="1" applyFill="1" applyAlignment="1">
      <alignment horizontal="left" wrapText="1"/>
    </xf>
    <xf numFmtId="0" fontId="12" fillId="0" borderId="0" xfId="1" applyFont="1" applyFill="1"/>
    <xf numFmtId="49" fontId="21" fillId="0" borderId="3" xfId="6" applyFont="1" applyBorder="1" applyAlignment="1">
      <alignment horizontal="center" vertical="top"/>
    </xf>
    <xf numFmtId="0" fontId="21" fillId="0" borderId="3" xfId="7" applyFont="1" applyBorder="1" applyAlignment="1">
      <alignment horizontal="center" vertical="top" wrapText="1"/>
    </xf>
    <xf numFmtId="4" fontId="12" fillId="0" borderId="17" xfId="4" applyNumberFormat="1" applyFont="1" applyFill="1" applyBorder="1" applyAlignment="1">
      <alignment horizontal="right" vertical="center"/>
    </xf>
    <xf numFmtId="168" fontId="12" fillId="0" borderId="0" xfId="1" applyNumberFormat="1" applyFont="1"/>
    <xf numFmtId="4" fontId="12" fillId="0" borderId="16" xfId="4" applyNumberFormat="1" applyFont="1" applyFill="1" applyAlignment="1">
      <alignment horizontal="right" vertical="center"/>
    </xf>
    <xf numFmtId="4" fontId="12" fillId="0" borderId="16" xfId="5" applyNumberFormat="1" applyFont="1" applyFill="1" applyAlignment="1">
      <alignment horizontal="right" vertical="center"/>
    </xf>
    <xf numFmtId="0" fontId="12" fillId="0" borderId="3" xfId="2" applyFont="1" applyFill="1" applyBorder="1" applyAlignment="1">
      <alignment horizontal="left" wrapText="1"/>
    </xf>
    <xf numFmtId="0" fontId="12" fillId="0" borderId="17" xfId="2" applyFont="1" applyFill="1" applyBorder="1" applyAlignment="1">
      <alignment horizontal="left" wrapText="1"/>
    </xf>
    <xf numFmtId="0" fontId="12" fillId="0" borderId="3" xfId="1" applyFont="1" applyFill="1" applyBorder="1" applyAlignment="1"/>
    <xf numFmtId="4" fontId="12" fillId="0" borderId="3" xfId="1" applyNumberFormat="1" applyFont="1" applyFill="1" applyBorder="1" applyAlignment="1"/>
    <xf numFmtId="0" fontId="12" fillId="0" borderId="0" xfId="1" applyNumberFormat="1" applyFont="1" applyFill="1" applyBorder="1" applyAlignment="1" applyProtection="1">
      <alignment vertical="center" wrapText="1"/>
      <protection hidden="1"/>
    </xf>
    <xf numFmtId="0" fontId="12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left"/>
    </xf>
    <xf numFmtId="0" fontId="12" fillId="0" borderId="17" xfId="4" applyNumberFormat="1" applyFont="1" applyFill="1" applyBorder="1" applyAlignment="1">
      <alignment horizontal="center" vertical="center"/>
    </xf>
    <xf numFmtId="49" fontId="12" fillId="0" borderId="17" xfId="4" applyNumberFormat="1" applyFont="1" applyFill="1" applyBorder="1" applyAlignment="1">
      <alignment horizontal="center" vertical="center"/>
    </xf>
    <xf numFmtId="49" fontId="12" fillId="0" borderId="16" xfId="4" applyNumberFormat="1" applyFont="1" applyFill="1" applyAlignment="1">
      <alignment horizontal="center" vertical="center"/>
    </xf>
    <xf numFmtId="0" fontId="12" fillId="0" borderId="0" xfId="1" applyFont="1" applyFill="1" applyBorder="1"/>
    <xf numFmtId="0" fontId="12" fillId="0" borderId="0" xfId="1" applyFont="1" applyAlignment="1">
      <alignment vertical="center"/>
    </xf>
    <xf numFmtId="168" fontId="12" fillId="0" borderId="0" xfId="1" applyNumberFormat="1" applyFont="1" applyAlignment="1">
      <alignment vertical="center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vertical="center" wrapText="1"/>
      <protection hidden="1"/>
    </xf>
    <xf numFmtId="0" fontId="12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4" fontId="12" fillId="0" borderId="3" xfId="4" applyNumberFormat="1" applyFont="1" applyFill="1" applyBorder="1" applyAlignment="1">
      <alignment horizontal="right" vertical="center"/>
    </xf>
    <xf numFmtId="168" fontId="12" fillId="0" borderId="0" xfId="1" applyNumberFormat="1" applyFont="1" applyFill="1"/>
    <xf numFmtId="168" fontId="12" fillId="0" borderId="0" xfId="1" applyNumberFormat="1" applyFont="1" applyFill="1" applyAlignment="1">
      <alignment vertical="center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18" fillId="0" borderId="0" xfId="0" applyFont="1" applyFill="1" applyBorder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3" fillId="0" borderId="0" xfId="1" applyFont="1" applyFill="1" applyProtection="1">
      <protection hidden="1"/>
    </xf>
    <xf numFmtId="0" fontId="13" fillId="0" borderId="0" xfId="1" applyNumberFormat="1" applyFont="1" applyFill="1" applyAlignment="1" applyProtection="1">
      <alignment vertical="center" wrapText="1"/>
      <protection hidden="1"/>
    </xf>
    <xf numFmtId="0" fontId="13" fillId="0" borderId="0" xfId="1" applyFont="1"/>
    <xf numFmtId="3" fontId="13" fillId="0" borderId="0" xfId="1" applyNumberFormat="1" applyFont="1" applyFill="1" applyAlignment="1">
      <alignment vertical="center"/>
    </xf>
    <xf numFmtId="164" fontId="13" fillId="0" borderId="0" xfId="1" applyNumberFormat="1" applyFont="1" applyFill="1" applyAlignment="1">
      <alignment vertical="center"/>
    </xf>
    <xf numFmtId="4" fontId="13" fillId="0" borderId="0" xfId="1" applyNumberFormat="1" applyFont="1"/>
    <xf numFmtId="3" fontId="13" fillId="0" borderId="0" xfId="1" applyNumberFormat="1" applyFont="1"/>
    <xf numFmtId="4" fontId="13" fillId="0" borderId="0" xfId="1" applyNumberFormat="1" applyFont="1" applyAlignment="1"/>
    <xf numFmtId="166" fontId="13" fillId="0" borderId="3" xfId="1" applyNumberFormat="1" applyFont="1" applyFill="1" applyBorder="1" applyAlignment="1" applyProtection="1">
      <alignment horizontal="right" vertical="center"/>
      <protection hidden="1"/>
    </xf>
    <xf numFmtId="166" fontId="13" fillId="0" borderId="3" xfId="1" applyNumberFormat="1" applyFont="1" applyFill="1" applyBorder="1" applyAlignment="1" applyProtection="1">
      <alignment horizontal="left" vertical="center"/>
      <protection hidden="1"/>
    </xf>
    <xf numFmtId="4" fontId="13" fillId="0" borderId="5" xfId="1" applyNumberFormat="1" applyFont="1" applyFill="1" applyBorder="1" applyAlignment="1" applyProtection="1">
      <alignment horizontal="right" vertical="center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2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0" fontId="13" fillId="0" borderId="0" xfId="1" applyFont="1" applyAlignment="1">
      <alignment horizontal="center" vertical="center"/>
    </xf>
    <xf numFmtId="164" fontId="12" fillId="0" borderId="0" xfId="9" applyFont="1" applyAlignment="1">
      <alignment vertical="center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5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/>
      <protection hidden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5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3" xfId="1" applyNumberFormat="1" applyFont="1" applyFill="1" applyBorder="1" applyAlignment="1" applyProtection="1">
      <alignment horizontal="center" vertical="center"/>
      <protection hidden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0" xfId="0" applyNumberFormat="1" applyFont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4" fontId="14" fillId="0" borderId="3" xfId="0" applyNumberFormat="1" applyFont="1" applyBorder="1" applyAlignment="1">
      <alignment horizontal="center" vertical="center"/>
    </xf>
    <xf numFmtId="4" fontId="12" fillId="0" borderId="3" xfId="8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 applyAlignment="1" applyProtection="1">
      <alignment vertical="top" wrapText="1"/>
      <protection hidden="1"/>
    </xf>
    <xf numFmtId="0" fontId="28" fillId="0" borderId="0" xfId="1" applyFont="1"/>
    <xf numFmtId="49" fontId="12" fillId="0" borderId="3" xfId="6" applyFont="1" applyBorder="1" applyAlignment="1">
      <alignment horizontal="center" vertical="top"/>
    </xf>
    <xf numFmtId="0" fontId="12" fillId="0" borderId="3" xfId="7" applyFont="1" applyBorder="1" applyAlignment="1">
      <alignment horizontal="center" vertical="top" wrapText="1"/>
    </xf>
    <xf numFmtId="0" fontId="12" fillId="0" borderId="3" xfId="2" applyFont="1" applyFill="1" applyBorder="1" applyAlignment="1">
      <alignment wrapText="1"/>
    </xf>
    <xf numFmtId="0" fontId="12" fillId="0" borderId="3" xfId="4" applyNumberFormat="1" applyFont="1" applyFill="1" applyBorder="1" applyAlignment="1">
      <alignment horizontal="center" vertical="center"/>
    </xf>
    <xf numFmtId="49" fontId="12" fillId="0" borderId="3" xfId="4" applyNumberFormat="1" applyFont="1" applyFill="1" applyBorder="1" applyAlignment="1">
      <alignment horizontal="center" vertical="center"/>
    </xf>
    <xf numFmtId="4" fontId="12" fillId="0" borderId="3" xfId="9" applyNumberFormat="1" applyFont="1" applyFill="1" applyBorder="1" applyAlignment="1">
      <alignment horizontal="right" vertical="center"/>
    </xf>
    <xf numFmtId="0" fontId="12" fillId="0" borderId="3" xfId="2" applyFont="1" applyBorder="1" applyAlignment="1">
      <alignment wrapText="1"/>
    </xf>
    <xf numFmtId="0" fontId="12" fillId="0" borderId="3" xfId="4" applyNumberFormat="1" applyFont="1" applyBorder="1" applyAlignment="1">
      <alignment horizontal="center" vertical="center"/>
    </xf>
    <xf numFmtId="49" fontId="12" fillId="0" borderId="3" xfId="4" applyNumberFormat="1" applyFont="1" applyBorder="1" applyAlignment="1">
      <alignment horizontal="center" vertical="center"/>
    </xf>
    <xf numFmtId="4" fontId="12" fillId="0" borderId="3" xfId="9" applyNumberFormat="1" applyFont="1" applyBorder="1" applyAlignment="1">
      <alignment horizontal="right" vertical="center"/>
    </xf>
    <xf numFmtId="0" fontId="29" fillId="0" borderId="18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29" fillId="0" borderId="19" xfId="0" applyFont="1" applyBorder="1" applyAlignment="1">
      <alignment wrapText="1"/>
    </xf>
    <xf numFmtId="0" fontId="29" fillId="0" borderId="14" xfId="0" applyFont="1" applyBorder="1" applyAlignment="1">
      <alignment wrapText="1"/>
    </xf>
    <xf numFmtId="4" fontId="12" fillId="0" borderId="3" xfId="9" applyNumberFormat="1" applyFont="1" applyFill="1" applyBorder="1" applyAlignment="1">
      <alignment horizontal="right"/>
    </xf>
    <xf numFmtId="2" fontId="12" fillId="0" borderId="0" xfId="1" applyNumberFormat="1" applyFont="1"/>
    <xf numFmtId="164" fontId="28" fillId="0" borderId="0" xfId="9" applyFont="1"/>
    <xf numFmtId="0" fontId="12" fillId="0" borderId="11" xfId="2" applyFont="1" applyBorder="1" applyAlignment="1">
      <alignment wrapText="1"/>
    </xf>
    <xf numFmtId="0" fontId="13" fillId="0" borderId="0" xfId="26" applyNumberFormat="1" applyFont="1" applyFill="1" applyAlignment="1" applyProtection="1">
      <alignment horizontal="center" vertical="center"/>
      <protection hidden="1"/>
    </xf>
    <xf numFmtId="0" fontId="13" fillId="0" borderId="1" xfId="26" applyNumberFormat="1" applyFont="1" applyFill="1" applyBorder="1" applyAlignment="1" applyProtection="1">
      <alignment horizontal="center" vertical="center"/>
      <protection hidden="1"/>
    </xf>
    <xf numFmtId="0" fontId="13" fillId="0" borderId="11" xfId="26" applyNumberFormat="1" applyFont="1" applyFill="1" applyBorder="1" applyAlignment="1" applyProtection="1">
      <alignment horizontal="center" vertical="center"/>
      <protection hidden="1"/>
    </xf>
    <xf numFmtId="0" fontId="13" fillId="0" borderId="2" xfId="26" applyNumberFormat="1" applyFont="1" applyFill="1" applyBorder="1" applyAlignment="1" applyProtection="1">
      <alignment horizontal="center" vertical="center"/>
      <protection hidden="1"/>
    </xf>
    <xf numFmtId="0" fontId="13" fillId="0" borderId="3" xfId="26" applyNumberFormat="1" applyFont="1" applyFill="1" applyBorder="1" applyAlignment="1" applyProtection="1">
      <alignment horizontal="center" vertical="center"/>
      <protection hidden="1"/>
    </xf>
    <xf numFmtId="4" fontId="12" fillId="0" borderId="3" xfId="5" applyNumberFormat="1" applyFont="1" applyFill="1" applyBorder="1" applyAlignment="1">
      <alignment horizontal="right" vertical="center"/>
    </xf>
    <xf numFmtId="0" fontId="13" fillId="0" borderId="2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26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Protection="1">
      <protection hidden="1"/>
    </xf>
    <xf numFmtId="0" fontId="11" fillId="0" borderId="0" xfId="1"/>
    <xf numFmtId="0" fontId="11" fillId="0" borderId="0" xfId="1" applyFo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Protection="1"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/>
    <xf numFmtId="0" fontId="1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11" fillId="0" borderId="0" xfId="1" applyNumberFormat="1"/>
    <xf numFmtId="2" fontId="11" fillId="0" borderId="0" xfId="1" applyNumberFormat="1"/>
    <xf numFmtId="0" fontId="12" fillId="0" borderId="0" xfId="1" applyFont="1" applyFill="1" applyAlignment="1" applyProtection="1">
      <protection hidden="1"/>
    </xf>
    <xf numFmtId="0" fontId="1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0" xfId="1" applyNumberFormat="1" applyFont="1" applyFill="1" applyBorder="1" applyAlignment="1" applyProtection="1">
      <protection hidden="1"/>
    </xf>
    <xf numFmtId="0" fontId="2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3" fontId="11" fillId="0" borderId="0" xfId="1" applyNumberFormat="1"/>
    <xf numFmtId="3" fontId="14" fillId="0" borderId="3" xfId="0" applyNumberFormat="1" applyFont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4" fontId="11" fillId="0" borderId="0" xfId="9" applyFont="1" applyAlignment="1">
      <alignment horizontal="center" vertical="center"/>
    </xf>
    <xf numFmtId="4" fontId="11" fillId="0" borderId="0" xfId="1" applyNumberFormat="1"/>
    <xf numFmtId="4" fontId="30" fillId="0" borderId="0" xfId="1" applyNumberFormat="1" applyFont="1"/>
    <xf numFmtId="0" fontId="12" fillId="0" borderId="10" xfId="4" applyNumberFormat="1" applyFont="1" applyFill="1" applyBorder="1" applyAlignment="1">
      <alignment horizontal="center" vertical="center"/>
    </xf>
    <xf numFmtId="0" fontId="12" fillId="0" borderId="20" xfId="4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 applyProtection="1">
      <alignment horizontal="right" vertical="center"/>
      <protection hidden="1"/>
    </xf>
    <xf numFmtId="0" fontId="12" fillId="0" borderId="11" xfId="1" applyNumberFormat="1" applyFont="1" applyFill="1" applyBorder="1" applyAlignment="1" applyProtection="1">
      <alignment horizontal="left" vertical="center" wrapText="1"/>
      <protection hidden="1"/>
    </xf>
    <xf numFmtId="1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2" fillId="0" borderId="3" xfId="27" applyNumberFormat="1" applyFont="1" applyFill="1" applyBorder="1" applyAlignment="1" applyProtection="1">
      <alignment horizontal="center" vertical="center"/>
      <protection hidden="1"/>
    </xf>
    <xf numFmtId="4" fontId="32" fillId="0" borderId="11" xfId="27" applyNumberFormat="1" applyFont="1" applyFill="1" applyBorder="1" applyAlignment="1" applyProtection="1">
      <alignment horizontal="center" vertical="center"/>
      <protection hidden="1"/>
    </xf>
    <xf numFmtId="0" fontId="32" fillId="0" borderId="11" xfId="27" applyNumberFormat="1" applyFont="1" applyFill="1" applyBorder="1" applyAlignment="1" applyProtection="1">
      <protection hidden="1"/>
    </xf>
    <xf numFmtId="0" fontId="32" fillId="0" borderId="5" xfId="27" applyNumberFormat="1" applyFont="1" applyFill="1" applyBorder="1" applyAlignment="1" applyProtection="1">
      <protection hidden="1"/>
    </xf>
    <xf numFmtId="0" fontId="32" fillId="0" borderId="2" xfId="27" applyNumberFormat="1" applyFont="1" applyFill="1" applyBorder="1" applyAlignment="1" applyProtection="1">
      <protection hidden="1"/>
    </xf>
    <xf numFmtId="0" fontId="32" fillId="0" borderId="2" xfId="27" applyNumberFormat="1" applyFont="1" applyFill="1" applyBorder="1" applyAlignment="1" applyProtection="1">
      <alignment horizontal="left" vertical="center"/>
      <protection hidden="1"/>
    </xf>
    <xf numFmtId="0" fontId="32" fillId="0" borderId="3" xfId="27" applyNumberFormat="1" applyFont="1" applyFill="1" applyBorder="1" applyAlignment="1" applyProtection="1">
      <alignment horizontal="left" vertical="center"/>
      <protection hidden="1"/>
    </xf>
    <xf numFmtId="4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3" xfId="27" applyNumberFormat="1" applyFont="1" applyFill="1" applyBorder="1" applyAlignment="1" applyProtection="1">
      <alignment horizontal="center" vertical="center"/>
      <protection hidden="1"/>
    </xf>
    <xf numFmtId="167" fontId="32" fillId="0" borderId="2" xfId="27" applyNumberFormat="1" applyFont="1" applyFill="1" applyBorder="1" applyAlignment="1" applyProtection="1">
      <alignment horizontal="center" vertical="center"/>
      <protection hidden="1"/>
    </xf>
    <xf numFmtId="167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5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2" xfId="27" applyNumberFormat="1" applyFont="1" applyFill="1" applyBorder="1" applyAlignment="1" applyProtection="1">
      <alignment horizontal="left" vertical="center" wrapText="1"/>
      <protection hidden="1"/>
    </xf>
    <xf numFmtId="4" fontId="32" fillId="0" borderId="7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7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8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6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6" xfId="27" applyNumberFormat="1" applyFont="1" applyFill="1" applyBorder="1" applyAlignment="1" applyProtection="1">
      <alignment horizontal="left" vertical="center" wrapText="1"/>
      <protection hidden="1"/>
    </xf>
    <xf numFmtId="4" fontId="32" fillId="0" borderId="9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9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27" applyNumberFormat="1" applyFont="1" applyFill="1" applyAlignment="1" applyProtection="1">
      <alignment horizontal="center" vertical="center" wrapText="1"/>
      <protection hidden="1"/>
    </xf>
    <xf numFmtId="0" fontId="32" fillId="0" borderId="10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10" xfId="27" applyNumberFormat="1" applyFont="1" applyFill="1" applyBorder="1" applyAlignment="1" applyProtection="1">
      <alignment horizontal="left" vertical="center" wrapText="1"/>
      <protection hidden="1"/>
    </xf>
    <xf numFmtId="4" fontId="32" fillId="0" borderId="3" xfId="27" applyNumberFormat="1" applyFont="1" applyFill="1" applyBorder="1" applyAlignment="1" applyProtection="1">
      <alignment horizontal="right" vertical="center"/>
      <protection hidden="1"/>
    </xf>
    <xf numFmtId="168" fontId="32" fillId="0" borderId="2" xfId="27" applyNumberFormat="1" applyFont="1" applyFill="1" applyBorder="1" applyAlignment="1" applyProtection="1">
      <protection hidden="1"/>
    </xf>
    <xf numFmtId="0" fontId="32" fillId="0" borderId="3" xfId="27" applyNumberFormat="1" applyFont="1" applyFill="1" applyBorder="1" applyAlignment="1" applyProtection="1">
      <alignment horizontal="left" vertical="center"/>
      <protection hidden="1"/>
    </xf>
    <xf numFmtId="167" fontId="32" fillId="0" borderId="3" xfId="27" applyNumberFormat="1" applyFont="1" applyFill="1" applyBorder="1" applyAlignment="1" applyProtection="1">
      <alignment horizontal="center" vertical="center"/>
      <protection hidden="1"/>
    </xf>
    <xf numFmtId="167" fontId="32" fillId="0" borderId="2" xfId="27" applyNumberFormat="1" applyFont="1" applyFill="1" applyBorder="1" applyAlignment="1" applyProtection="1">
      <alignment horizontal="center" vertical="center"/>
      <protection hidden="1"/>
    </xf>
    <xf numFmtId="167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5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1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2" xfId="27" applyNumberFormat="1" applyFont="1" applyFill="1" applyBorder="1" applyAlignment="1" applyProtection="1">
      <alignment horizontal="left" vertical="center" wrapText="1"/>
      <protection hidden="1"/>
    </xf>
    <xf numFmtId="0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4" fontId="13" fillId="0" borderId="3" xfId="27" applyNumberFormat="1" applyFont="1" applyFill="1" applyBorder="1" applyAlignment="1" applyProtection="1">
      <alignment horizontal="right" vertical="top"/>
      <protection hidden="1"/>
    </xf>
    <xf numFmtId="4" fontId="13" fillId="0" borderId="5" xfId="27" applyNumberFormat="1" applyFont="1" applyFill="1" applyBorder="1" applyAlignment="1" applyProtection="1">
      <alignment horizontal="right" vertical="top"/>
      <protection hidden="1"/>
    </xf>
    <xf numFmtId="4" fontId="13" fillId="0" borderId="2" xfId="27" applyNumberFormat="1" applyFont="1" applyFill="1" applyBorder="1" applyAlignment="1" applyProtection="1">
      <alignment horizontal="right" vertical="top"/>
      <protection hidden="1"/>
    </xf>
    <xf numFmtId="0" fontId="13" fillId="0" borderId="2" xfId="27" applyNumberFormat="1" applyFont="1" applyFill="1" applyBorder="1" applyAlignment="1" applyProtection="1">
      <alignment horizontal="left" vertical="top" wrapText="1"/>
      <protection hidden="1"/>
    </xf>
    <xf numFmtId="0" fontId="13" fillId="0" borderId="3" xfId="27" applyNumberFormat="1" applyFont="1" applyFill="1" applyBorder="1" applyAlignment="1" applyProtection="1">
      <alignment vertical="top"/>
      <protection hidden="1"/>
    </xf>
    <xf numFmtId="166" fontId="13" fillId="0" borderId="2" xfId="27" applyNumberFormat="1" applyFont="1" applyFill="1" applyBorder="1" applyAlignment="1" applyProtection="1">
      <alignment horizontal="center" vertical="top"/>
      <protection hidden="1"/>
    </xf>
    <xf numFmtId="0" fontId="33" fillId="0" borderId="3" xfId="27" applyNumberFormat="1" applyFont="1" applyFill="1" applyBorder="1" applyAlignment="1" applyProtection="1">
      <alignment horizontal="center" vertical="top"/>
      <protection hidden="1"/>
    </xf>
    <xf numFmtId="0" fontId="13" fillId="0" borderId="3" xfId="27" applyNumberFormat="1" applyFont="1" applyFill="1" applyBorder="1" applyAlignment="1" applyProtection="1">
      <alignment horizontal="center" vertical="top"/>
      <protection hidden="1"/>
    </xf>
    <xf numFmtId="0" fontId="13" fillId="0" borderId="0" xfId="1" applyFont="1" applyBorder="1" applyAlignment="1">
      <alignment horizont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1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1" fontId="32" fillId="0" borderId="3" xfId="27" applyNumberFormat="1" applyFont="1" applyFill="1" applyBorder="1" applyAlignment="1" applyProtection="1">
      <alignment horizontal="center" vertical="center"/>
      <protection hidden="1"/>
    </xf>
    <xf numFmtId="1" fontId="32" fillId="0" borderId="3" xfId="27" applyNumberFormat="1" applyFont="1" applyFill="1" applyBorder="1" applyAlignment="1" applyProtection="1">
      <protection hidden="1"/>
    </xf>
    <xf numFmtId="0" fontId="32" fillId="0" borderId="3" xfId="27" applyNumberFormat="1" applyFont="1" applyFill="1" applyBorder="1" applyAlignment="1" applyProtection="1">
      <alignment horizontal="left" vertical="center" wrapText="1"/>
      <protection hidden="1"/>
    </xf>
    <xf numFmtId="0" fontId="32" fillId="0" borderId="3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32" fillId="0" borderId="11" xfId="27" applyNumberFormat="1" applyFont="1" applyFill="1" applyBorder="1" applyAlignment="1" applyProtection="1">
      <alignment vertical="center" wrapText="1"/>
      <protection hidden="1"/>
    </xf>
    <xf numFmtId="0" fontId="12" fillId="0" borderId="2" xfId="27" applyNumberFormat="1" applyFont="1" applyFill="1" applyBorder="1" applyAlignment="1" applyProtection="1">
      <alignment horizontal="left" vertical="center" wrapText="1"/>
      <protection hidden="1"/>
    </xf>
    <xf numFmtId="0" fontId="12" fillId="0" borderId="3" xfId="27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27" applyNumberFormat="1" applyFont="1" applyFill="1" applyAlignment="1" applyProtection="1">
      <alignment horizontal="center" vertical="center" wrapText="1"/>
      <protection hidden="1"/>
    </xf>
    <xf numFmtId="49" fontId="12" fillId="0" borderId="0" xfId="27" applyNumberFormat="1" applyFont="1" applyFill="1" applyAlignment="1" applyProtection="1">
      <alignment horizontal="center" vertical="center" wrapText="1"/>
      <protection hidden="1"/>
    </xf>
    <xf numFmtId="0" fontId="12" fillId="0" borderId="5" xfId="27" applyNumberFormat="1" applyFont="1" applyFill="1" applyBorder="1" applyAlignment="1" applyProtection="1">
      <alignment horizontal="center" vertical="center" wrapText="1"/>
      <protection hidden="1"/>
    </xf>
    <xf numFmtId="0" fontId="12" fillId="0" borderId="10" xfId="27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27" applyNumberFormat="1" applyFont="1" applyFill="1" applyBorder="1" applyAlignment="1" applyProtection="1">
      <alignment horizontal="center" vertical="center" wrapText="1"/>
      <protection hidden="1"/>
    </xf>
    <xf numFmtId="49" fontId="32" fillId="0" borderId="2" xfId="27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1" applyFont="1" applyFill="1"/>
    <xf numFmtId="0" fontId="32" fillId="2" borderId="2" xfId="27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2" fillId="3" borderId="2" xfId="27" applyNumberFormat="1" applyFont="1" applyFill="1" applyBorder="1" applyAlignment="1" applyProtection="1">
      <alignment horizontal="center" vertical="center" wrapText="1"/>
      <protection hidden="1"/>
    </xf>
    <xf numFmtId="0" fontId="12" fillId="3" borderId="2" xfId="27" applyNumberFormat="1" applyFont="1" applyFill="1" applyBorder="1" applyAlignment="1" applyProtection="1">
      <alignment horizontal="center" vertical="center" wrapText="1"/>
      <protection hidden="1"/>
    </xf>
    <xf numFmtId="0" fontId="34" fillId="2" borderId="0" xfId="0" applyFont="1" applyFill="1"/>
    <xf numFmtId="0" fontId="32" fillId="2" borderId="6" xfId="27" applyNumberFormat="1" applyFont="1" applyFill="1" applyBorder="1" applyAlignment="1" applyProtection="1">
      <alignment horizontal="center" vertical="center" wrapText="1"/>
      <protection hidden="1"/>
    </xf>
    <xf numFmtId="0" fontId="18" fillId="2" borderId="0" xfId="0" applyFont="1" applyFill="1"/>
    <xf numFmtId="0" fontId="18" fillId="2" borderId="0" xfId="0" applyFont="1" applyFill="1" applyBorder="1"/>
    <xf numFmtId="0" fontId="12" fillId="0" borderId="6" xfId="27" applyNumberFormat="1" applyFont="1" applyFill="1" applyBorder="1" applyAlignment="1" applyProtection="1">
      <alignment horizontal="left" vertical="center" wrapText="1"/>
      <protection hidden="1"/>
    </xf>
    <xf numFmtId="0" fontId="32" fillId="2" borderId="10" xfId="27" applyNumberFormat="1" applyFont="1" applyFill="1" applyBorder="1" applyAlignment="1" applyProtection="1">
      <alignment horizontal="center" vertical="center" wrapText="1"/>
      <protection hidden="1"/>
    </xf>
    <xf numFmtId="0" fontId="12" fillId="3" borderId="6" xfId="27" applyNumberFormat="1" applyFont="1" applyFill="1" applyBorder="1" applyAlignment="1" applyProtection="1">
      <alignment horizontal="center" vertical="center" wrapText="1"/>
      <protection hidden="1"/>
    </xf>
    <xf numFmtId="0" fontId="13" fillId="3" borderId="0" xfId="0" applyFont="1" applyFill="1"/>
    <xf numFmtId="0" fontId="13" fillId="3" borderId="0" xfId="0" applyFont="1" applyFill="1" applyBorder="1"/>
    <xf numFmtId="0" fontId="12" fillId="3" borderId="10" xfId="27" applyNumberFormat="1" applyFont="1" applyFill="1" applyBorder="1" applyAlignment="1" applyProtection="1">
      <alignment horizontal="center" vertical="center" wrapText="1"/>
      <protection hidden="1"/>
    </xf>
    <xf numFmtId="0" fontId="32" fillId="3" borderId="10" xfId="27" applyNumberFormat="1" applyFont="1" applyFill="1" applyBorder="1" applyAlignment="1" applyProtection="1">
      <alignment horizontal="center" vertical="center" wrapText="1"/>
      <protection hidden="1"/>
    </xf>
    <xf numFmtId="0" fontId="18" fillId="3" borderId="0" xfId="0" applyFont="1" applyFill="1"/>
    <xf numFmtId="0" fontId="18" fillId="3" borderId="0" xfId="0" applyFont="1" applyFill="1" applyBorder="1"/>
    <xf numFmtId="0" fontId="32" fillId="3" borderId="6" xfId="27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/>
    <xf numFmtId="0" fontId="0" fillId="0" borderId="0" xfId="0" applyFill="1"/>
    <xf numFmtId="167" fontId="12" fillId="0" borderId="3" xfId="27" applyNumberFormat="1" applyFont="1" applyFill="1" applyBorder="1" applyAlignment="1" applyProtection="1">
      <alignment horizontal="center" vertical="center" wrapText="1"/>
      <protection hidden="1"/>
    </xf>
    <xf numFmtId="1" fontId="12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27" applyNumberFormat="1" applyFont="1" applyFill="1" applyBorder="1" applyAlignment="1" applyProtection="1">
      <alignment horizontal="center" vertical="center" wrapText="1"/>
      <protection hidden="1"/>
    </xf>
    <xf numFmtId="49" fontId="12" fillId="0" borderId="5" xfId="27" applyNumberFormat="1" applyFont="1" applyFill="1" applyBorder="1" applyAlignment="1" applyProtection="1">
      <alignment horizontal="center" vertical="center" wrapText="1"/>
      <protection hidden="1"/>
    </xf>
    <xf numFmtId="49" fontId="12" fillId="0" borderId="11" xfId="27" applyNumberFormat="1" applyFont="1" applyFill="1" applyBorder="1" applyAlignment="1" applyProtection="1">
      <alignment horizontal="center" vertical="center" wrapText="1"/>
      <protection hidden="1"/>
    </xf>
    <xf numFmtId="4" fontId="32" fillId="0" borderId="6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6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6" xfId="27" applyNumberFormat="1" applyFont="1" applyFill="1" applyBorder="1" applyAlignment="1" applyProtection="1">
      <alignment horizontal="center" vertical="center"/>
      <protection hidden="1"/>
    </xf>
    <xf numFmtId="167" fontId="32" fillId="0" borderId="7" xfId="27" applyNumberFormat="1" applyFont="1" applyFill="1" applyBorder="1" applyAlignment="1" applyProtection="1">
      <alignment horizontal="center" vertical="center"/>
      <protection hidden="1"/>
    </xf>
    <xf numFmtId="0" fontId="12" fillId="0" borderId="6" xfId="27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27" applyNumberFormat="1" applyFont="1" applyFill="1" applyBorder="1" applyAlignment="1" applyProtection="1">
      <alignment horizontal="center" vertical="center" wrapText="1"/>
      <protection hidden="1"/>
    </xf>
    <xf numFmtId="165" fontId="12" fillId="0" borderId="7" xfId="27" applyNumberFormat="1" applyFont="1" applyFill="1" applyBorder="1" applyAlignment="1" applyProtection="1">
      <alignment horizontal="center" vertical="center" wrapText="1"/>
      <protection hidden="1"/>
    </xf>
    <xf numFmtId="4" fontId="12" fillId="0" borderId="7" xfId="27" applyNumberFormat="1" applyFont="1" applyFill="1" applyBorder="1" applyAlignment="1" applyProtection="1">
      <alignment horizontal="center" vertical="center" wrapText="1"/>
      <protection hidden="1"/>
    </xf>
    <xf numFmtId="165" fontId="12" fillId="0" borderId="3" xfId="27" applyNumberFormat="1" applyFont="1" applyFill="1" applyBorder="1" applyAlignment="1" applyProtection="1">
      <alignment horizontal="center" vertical="center" wrapText="1"/>
      <protection hidden="1"/>
    </xf>
    <xf numFmtId="4" fontId="12" fillId="0" borderId="3" xfId="27" applyNumberFormat="1" applyFont="1" applyFill="1" applyBorder="1" applyAlignment="1" applyProtection="1">
      <alignment horizontal="center" vertical="center" wrapText="1"/>
      <protection hidden="1"/>
    </xf>
    <xf numFmtId="167" fontId="12" fillId="0" borderId="2" xfId="27" applyNumberFormat="1" applyFont="1" applyFill="1" applyBorder="1" applyAlignment="1" applyProtection="1">
      <alignment horizontal="center" vertical="center" wrapText="1"/>
      <protection hidden="1"/>
    </xf>
    <xf numFmtId="167" fontId="12" fillId="0" borderId="2" xfId="27" applyNumberFormat="1" applyFont="1" applyFill="1" applyBorder="1" applyAlignment="1" applyProtection="1">
      <alignment horizontal="center" vertical="center"/>
      <protection hidden="1"/>
    </xf>
    <xf numFmtId="167" fontId="12" fillId="0" borderId="3" xfId="27" applyNumberFormat="1" applyFont="1" applyFill="1" applyBorder="1" applyAlignment="1" applyProtection="1">
      <alignment horizontal="center" vertical="center"/>
      <protection hidden="1"/>
    </xf>
    <xf numFmtId="0" fontId="12" fillId="0" borderId="10" xfId="27" applyNumberFormat="1" applyFont="1" applyFill="1" applyBorder="1" applyAlignment="1" applyProtection="1">
      <alignment horizontal="center" vertical="center" wrapText="1"/>
      <protection hidden="1"/>
    </xf>
    <xf numFmtId="165" fontId="12" fillId="0" borderId="9" xfId="27" applyNumberFormat="1" applyFont="1" applyFill="1" applyBorder="1" applyAlignment="1" applyProtection="1">
      <alignment horizontal="center" vertical="center" wrapText="1"/>
      <protection hidden="1"/>
    </xf>
    <xf numFmtId="4" fontId="12" fillId="0" borderId="9" xfId="27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right" vertical="center"/>
    </xf>
    <xf numFmtId="0" fontId="28" fillId="0" borderId="0" xfId="1" applyFont="1" applyBorder="1" applyAlignment="1">
      <alignment horizont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 applyProtection="1">
      <alignment horizontal="center" vertical="top" wrapText="1"/>
      <protection hidden="1"/>
    </xf>
    <xf numFmtId="0" fontId="13" fillId="0" borderId="0" xfId="1" applyFont="1" applyAlignment="1">
      <alignment horizontal="right" vertical="center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Border="1" applyAlignment="1">
      <alignment horizontal="center" wrapText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2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12" xfId="26" applyNumberFormat="1" applyFont="1" applyFill="1" applyBorder="1" applyAlignment="1" applyProtection="1">
      <alignment horizontal="center" vertical="center"/>
      <protection hidden="1"/>
    </xf>
    <xf numFmtId="0" fontId="21" fillId="0" borderId="8" xfId="26" applyNumberFormat="1" applyFont="1" applyFill="1" applyBorder="1" applyAlignment="1" applyProtection="1">
      <alignment horizontal="center" vertical="center"/>
      <protection hidden="1"/>
    </xf>
    <xf numFmtId="0" fontId="21" fillId="0" borderId="4" xfId="26" applyNumberFormat="1" applyFont="1" applyFill="1" applyBorder="1" applyAlignment="1" applyProtection="1">
      <alignment horizontal="center" vertical="center"/>
      <protection hidden="1"/>
    </xf>
    <xf numFmtId="0" fontId="21" fillId="0" borderId="6" xfId="26" applyNumberFormat="1" applyFont="1" applyFill="1" applyBorder="1" applyAlignment="1" applyProtection="1">
      <alignment horizontal="center" vertical="center"/>
      <protection hidden="1"/>
    </xf>
    <xf numFmtId="0" fontId="21" fillId="0" borderId="4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6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14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11" xfId="26" applyNumberFormat="1" applyFont="1" applyFill="1" applyBorder="1" applyAlignment="1" applyProtection="1">
      <alignment horizontal="center" vertical="center" wrapText="1"/>
      <protection hidden="1"/>
    </xf>
    <xf numFmtId="0" fontId="13" fillId="0" borderId="5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26" applyNumberFormat="1" applyFont="1" applyFill="1" applyBorder="1" applyAlignment="1" applyProtection="1">
      <alignment horizontal="center" vertical="center" wrapText="1"/>
      <protection hidden="1"/>
    </xf>
    <xf numFmtId="0" fontId="21" fillId="0" borderId="3" xfId="26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 applyAlignment="1" applyProtection="1">
      <alignment horizontal="right" vertical="center"/>
      <protection hidden="1"/>
    </xf>
    <xf numFmtId="0" fontId="12" fillId="0" borderId="0" xfId="1" applyFont="1" applyFill="1" applyAlignment="1" applyProtection="1">
      <alignment horizontal="center"/>
      <protection hidden="1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1" applyNumberFormat="1" applyFont="1" applyFill="1" applyBorder="1" applyAlignment="1" applyProtection="1">
      <alignment horizontal="center" vertical="center"/>
      <protection hidden="1"/>
    </xf>
    <xf numFmtId="0" fontId="12" fillId="0" borderId="10" xfId="1" applyNumberFormat="1" applyFont="1" applyFill="1" applyBorder="1" applyAlignment="1" applyProtection="1">
      <alignment horizontal="center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0" fontId="12" fillId="0" borderId="0" xfId="24" applyNumberFormat="1" applyFont="1" applyFill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12" fillId="0" borderId="0" xfId="1" applyFont="1" applyAlignment="1" applyProtection="1">
      <alignment horizontal="right" vertical="center"/>
      <protection hidden="1"/>
    </xf>
    <xf numFmtId="0" fontId="11" fillId="0" borderId="0" xfId="1" applyFont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12" xfId="24" applyNumberFormat="1" applyFont="1" applyFill="1" applyBorder="1" applyAlignment="1" applyProtection="1">
      <alignment horizontal="center" vertical="center" wrapText="1"/>
      <protection hidden="1"/>
    </xf>
    <xf numFmtId="0" fontId="1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horizontal="center"/>
      <protection hidden="1"/>
    </xf>
    <xf numFmtId="0" fontId="32" fillId="0" borderId="12" xfId="27" applyNumberFormat="1" applyFont="1" applyFill="1" applyBorder="1" applyAlignment="1" applyProtection="1">
      <alignment horizontal="center" vertical="center" wrapText="1"/>
      <protection hidden="1"/>
    </xf>
    <xf numFmtId="165" fontId="32" fillId="0" borderId="1" xfId="27" applyNumberFormat="1" applyFont="1" applyFill="1" applyBorder="1" applyAlignment="1" applyProtection="1">
      <alignment horizontal="center" vertical="center" wrapText="1"/>
      <protection hidden="1"/>
    </xf>
    <xf numFmtId="4" fontId="32" fillId="0" borderId="1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4" xfId="27" applyNumberFormat="1" applyFont="1" applyFill="1" applyBorder="1" applyAlignment="1" applyProtection="1">
      <alignment horizontal="center" vertical="center" wrapText="1"/>
      <protection hidden="1"/>
    </xf>
    <xf numFmtId="167" fontId="32" fillId="0" borderId="4" xfId="27" applyNumberFormat="1" applyFont="1" applyFill="1" applyBorder="1" applyAlignment="1" applyProtection="1">
      <alignment horizontal="center" vertical="center"/>
      <protection hidden="1"/>
    </xf>
    <xf numFmtId="167" fontId="32" fillId="0" borderId="1" xfId="27" applyNumberFormat="1" applyFont="1" applyFill="1" applyBorder="1" applyAlignment="1" applyProtection="1">
      <alignment horizontal="center" vertical="center"/>
      <protection hidden="1"/>
    </xf>
    <xf numFmtId="49" fontId="12" fillId="0" borderId="4" xfId="27" applyNumberFormat="1" applyFont="1" applyFill="1" applyBorder="1" applyAlignment="1" applyProtection="1">
      <alignment horizontal="center" vertical="center" wrapText="1"/>
      <protection hidden="1"/>
    </xf>
    <xf numFmtId="0" fontId="12" fillId="0" borderId="12" xfId="27" applyNumberFormat="1" applyFont="1" applyFill="1" applyBorder="1" applyAlignment="1" applyProtection="1">
      <alignment horizontal="center" vertical="center" wrapText="1"/>
      <protection hidden="1"/>
    </xf>
  </cellXfs>
  <cellStyles count="28">
    <cellStyle name="Данные (редактируемые)" xfId="4"/>
    <cellStyle name="Данные (только для чтения)" xfId="5"/>
    <cellStyle name="Заголовки полей [печать]" xfId="6"/>
    <cellStyle name="Заголовок показателя [печать]" xfId="7"/>
    <cellStyle name="Обычный" xfId="0" builtinId="0"/>
    <cellStyle name="Обычный 10" xfId="21"/>
    <cellStyle name="Обычный 11" xfId="22"/>
    <cellStyle name="Обычный 12" xfId="23"/>
    <cellStyle name="Обычный 13" xfId="26"/>
    <cellStyle name="Обычный 14" xfId="27"/>
    <cellStyle name="Обычный 2" xfId="1"/>
    <cellStyle name="Обычный 2 2" xfId="8"/>
    <cellStyle name="Обычный 2 3" xfId="10"/>
    <cellStyle name="Обычный 2 4" xfId="11"/>
    <cellStyle name="Обычный 2 5" xfId="16"/>
    <cellStyle name="Обычный 2 6" xfId="18"/>
    <cellStyle name="Обычный 2 7" xfId="24"/>
    <cellStyle name="Обычный 2 8" xfId="25"/>
    <cellStyle name="Обычный 3" xfId="12"/>
    <cellStyle name="Обычный 4" xfId="13"/>
    <cellStyle name="Обычный 5" xfId="14"/>
    <cellStyle name="Обычный 6" xfId="15"/>
    <cellStyle name="Обычный 7" xfId="17"/>
    <cellStyle name="Обычный 8" xfId="19"/>
    <cellStyle name="Обычный 9" xfId="20"/>
    <cellStyle name="Свойства элементов измерения [печать]" xfId="3"/>
    <cellStyle name="Финансовый" xfId="9" builtinId="3"/>
    <cellStyle name="Элементы осей [печать]" xfId="2"/>
  </cellStyles>
  <dxfs count="0"/>
  <tableStyles count="0" defaultTableStyle="TableStyleMedium2" defaultPivotStyle="PivotStyleLight16"/>
  <colors>
    <mruColors>
      <color rgb="FF8000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486833</xdr:colOff>
      <xdr:row>5</xdr:row>
      <xdr:rowOff>0</xdr:rowOff>
    </xdr:from>
    <xdr:ext cx="2259065" cy="264560"/>
    <xdr:sp macro="" textlink="">
      <xdr:nvSpPr>
        <xdr:cNvPr id="3" name="TextBox 2"/>
        <xdr:cNvSpPr txBox="1"/>
      </xdr:nvSpPr>
      <xdr:spPr>
        <a:xfrm>
          <a:off x="10138833" y="1460500"/>
          <a:ext cx="22590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1228726</xdr:colOff>
      <xdr:row>5</xdr:row>
      <xdr:rowOff>0</xdr:rowOff>
    </xdr:from>
    <xdr:to>
      <xdr:col>13</xdr:col>
      <xdr:colOff>0</xdr:colOff>
      <xdr:row>5</xdr:row>
      <xdr:rowOff>148166</xdr:rowOff>
    </xdr:to>
    <xdr:sp macro="" textlink="">
      <xdr:nvSpPr>
        <xdr:cNvPr id="2" name="TextBox 1"/>
        <xdr:cNvSpPr txBox="1"/>
      </xdr:nvSpPr>
      <xdr:spPr>
        <a:xfrm>
          <a:off x="8880476" y="1682750"/>
          <a:ext cx="5311774" cy="8043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oneCellAnchor>
    <xdr:from>
      <xdr:col>11</xdr:col>
      <xdr:colOff>504825</xdr:colOff>
      <xdr:row>5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68025" y="8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504825</xdr:colOff>
      <xdr:row>5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2011025" y="170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00"/>
  <sheetViews>
    <sheetView view="pageBreakPreview" zoomScale="90" zoomScaleNormal="100" zoomScaleSheetLayoutView="90" workbookViewId="0">
      <selection activeCell="A112" sqref="A112"/>
    </sheetView>
  </sheetViews>
  <sheetFormatPr defaultColWidth="9.140625" defaultRowHeight="18.75" x14ac:dyDescent="0.3"/>
  <cols>
    <col min="1" max="1" width="115.42578125" style="88" customWidth="1"/>
    <col min="2" max="2" width="10.140625" style="88" customWidth="1"/>
    <col min="3" max="3" width="10.28515625" style="88" customWidth="1"/>
    <col min="4" max="6" width="10.140625" style="88" customWidth="1"/>
    <col min="7" max="7" width="11.28515625" style="88" customWidth="1"/>
    <col min="8" max="8" width="11.7109375" style="88" customWidth="1"/>
    <col min="9" max="9" width="19.7109375" style="88" customWidth="1"/>
    <col min="10" max="10" width="19.85546875" style="88" customWidth="1"/>
    <col min="11" max="11" width="19.140625" style="88" bestFit="1" customWidth="1"/>
    <col min="12" max="12" width="18.85546875" style="30" customWidth="1"/>
    <col min="13" max="13" width="21" style="88" customWidth="1"/>
    <col min="14" max="16384" width="9.140625" style="88"/>
  </cols>
  <sheetData>
    <row r="1" spans="1:11" x14ac:dyDescent="0.3">
      <c r="A1" s="266" t="s">
        <v>393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x14ac:dyDescent="0.3">
      <c r="A2" s="266" t="s">
        <v>439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1" x14ac:dyDescent="0.3">
      <c r="A3" s="266" t="s">
        <v>441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</row>
    <row r="4" spans="1:11" x14ac:dyDescent="0.3">
      <c r="A4" s="266" t="s">
        <v>440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</row>
    <row r="5" spans="1:11" ht="18.600000000000001" customHeight="1" x14ac:dyDescent="0.3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</row>
    <row r="6" spans="1:11" ht="21.6" customHeight="1" x14ac:dyDescent="0.3">
      <c r="A6" s="268" t="s">
        <v>413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</row>
    <row r="7" spans="1:11" ht="37.5" customHeight="1" x14ac:dyDescent="0.3">
      <c r="A7" s="268"/>
      <c r="B7" s="268"/>
      <c r="C7" s="268"/>
      <c r="D7" s="268"/>
      <c r="E7" s="268"/>
      <c r="F7" s="268"/>
      <c r="G7" s="268"/>
      <c r="H7" s="268"/>
      <c r="I7" s="268"/>
      <c r="J7" s="268"/>
      <c r="K7" s="268"/>
    </row>
    <row r="8" spans="1:11" ht="23.45" customHeight="1" x14ac:dyDescent="0.3">
      <c r="A8" s="269" t="s">
        <v>27</v>
      </c>
      <c r="B8" s="269" t="s">
        <v>26</v>
      </c>
      <c r="C8" s="269"/>
      <c r="D8" s="269"/>
      <c r="E8" s="269"/>
      <c r="F8" s="269"/>
      <c r="G8" s="269"/>
      <c r="H8" s="269"/>
      <c r="I8" s="270" t="s">
        <v>25</v>
      </c>
      <c r="J8" s="270"/>
      <c r="K8" s="270"/>
    </row>
    <row r="9" spans="1:11" ht="40.5" customHeight="1" x14ac:dyDescent="0.3">
      <c r="A9" s="269"/>
      <c r="B9" s="271" t="s">
        <v>94</v>
      </c>
      <c r="C9" s="271"/>
      <c r="D9" s="271"/>
      <c r="E9" s="271"/>
      <c r="F9" s="271"/>
      <c r="G9" s="271" t="s">
        <v>95</v>
      </c>
      <c r="H9" s="271"/>
      <c r="I9" s="272" t="s">
        <v>383</v>
      </c>
      <c r="J9" s="272" t="s">
        <v>394</v>
      </c>
      <c r="K9" s="272" t="s">
        <v>412</v>
      </c>
    </row>
    <row r="10" spans="1:11" ht="121.9" customHeight="1" x14ac:dyDescent="0.3">
      <c r="A10" s="269"/>
      <c r="B10" s="200" t="s">
        <v>96</v>
      </c>
      <c r="C10" s="200" t="s">
        <v>247</v>
      </c>
      <c r="D10" s="200" t="s">
        <v>97</v>
      </c>
      <c r="E10" s="200" t="s">
        <v>91</v>
      </c>
      <c r="F10" s="200" t="s">
        <v>248</v>
      </c>
      <c r="G10" s="5" t="s">
        <v>92</v>
      </c>
      <c r="H10" s="200" t="s">
        <v>249</v>
      </c>
      <c r="I10" s="273"/>
      <c r="J10" s="273"/>
      <c r="K10" s="273"/>
    </row>
    <row r="11" spans="1:11" x14ac:dyDescent="0.3">
      <c r="A11" s="89" t="s">
        <v>57</v>
      </c>
      <c r="B11" s="90">
        <v>2</v>
      </c>
      <c r="C11" s="90">
        <v>3</v>
      </c>
      <c r="D11" s="90">
        <v>4</v>
      </c>
      <c r="E11" s="90">
        <v>5</v>
      </c>
      <c r="F11" s="90">
        <v>6</v>
      </c>
      <c r="G11" s="90">
        <v>7</v>
      </c>
      <c r="H11" s="90">
        <v>8</v>
      </c>
      <c r="I11" s="90">
        <v>9</v>
      </c>
      <c r="J11" s="90">
        <v>10</v>
      </c>
      <c r="K11" s="90">
        <v>11</v>
      </c>
    </row>
    <row r="12" spans="1:11" x14ac:dyDescent="0.3">
      <c r="A12" s="91" t="s">
        <v>250</v>
      </c>
      <c r="B12" s="92" t="s">
        <v>57</v>
      </c>
      <c r="C12" s="92" t="s">
        <v>10</v>
      </c>
      <c r="D12" s="92" t="s">
        <v>10</v>
      </c>
      <c r="E12" s="92" t="s">
        <v>20</v>
      </c>
      <c r="F12" s="92" t="s">
        <v>10</v>
      </c>
      <c r="G12" s="92" t="s">
        <v>4</v>
      </c>
      <c r="H12" s="93" t="s">
        <v>20</v>
      </c>
      <c r="I12" s="94">
        <f>I13+I19+I29+I39+I42+I60+I66+I70+I78</f>
        <v>304125503.18999994</v>
      </c>
      <c r="J12" s="94">
        <f>J13+J19+J29+J39+J42+J60+J66+J70+J78</f>
        <v>320853143.28999996</v>
      </c>
      <c r="K12" s="94">
        <f>K13+K19+K29+K39+K42+K60+K66+K70+K78</f>
        <v>336940137.24000001</v>
      </c>
    </row>
    <row r="13" spans="1:11" x14ac:dyDescent="0.3">
      <c r="A13" s="91" t="s">
        <v>251</v>
      </c>
      <c r="B13" s="92" t="s">
        <v>57</v>
      </c>
      <c r="C13" s="92" t="s">
        <v>6</v>
      </c>
      <c r="D13" s="92" t="s">
        <v>10</v>
      </c>
      <c r="E13" s="92" t="s">
        <v>20</v>
      </c>
      <c r="F13" s="92" t="s">
        <v>10</v>
      </c>
      <c r="G13" s="92" t="s">
        <v>4</v>
      </c>
      <c r="H13" s="93" t="s">
        <v>20</v>
      </c>
      <c r="I13" s="94">
        <f>I14</f>
        <v>263811695</v>
      </c>
      <c r="J13" s="94">
        <f t="shared" ref="J13:K13" si="0">J14</f>
        <v>279638002</v>
      </c>
      <c r="K13" s="94">
        <f t="shared" si="0"/>
        <v>294736519</v>
      </c>
    </row>
    <row r="14" spans="1:11" ht="22.9" customHeight="1" x14ac:dyDescent="0.3">
      <c r="A14" s="95" t="s">
        <v>252</v>
      </c>
      <c r="B14" s="92" t="s">
        <v>57</v>
      </c>
      <c r="C14" s="92" t="s">
        <v>6</v>
      </c>
      <c r="D14" s="92" t="s">
        <v>7</v>
      </c>
      <c r="E14" s="92" t="s">
        <v>20</v>
      </c>
      <c r="F14" s="92" t="s">
        <v>6</v>
      </c>
      <c r="G14" s="92" t="s">
        <v>4</v>
      </c>
      <c r="H14" s="93" t="s">
        <v>67</v>
      </c>
      <c r="I14" s="94">
        <f>SUM(I15:I18)</f>
        <v>263811695</v>
      </c>
      <c r="J14" s="94">
        <f>SUM(J15:J18)</f>
        <v>279638002</v>
      </c>
      <c r="K14" s="94">
        <f>SUM(K15:K18)</f>
        <v>294736519</v>
      </c>
    </row>
    <row r="15" spans="1:11" ht="193.5" customHeight="1" x14ac:dyDescent="0.3">
      <c r="A15" s="95" t="s">
        <v>414</v>
      </c>
      <c r="B15" s="96" t="s">
        <v>57</v>
      </c>
      <c r="C15" s="96" t="s">
        <v>6</v>
      </c>
      <c r="D15" s="96" t="s">
        <v>7</v>
      </c>
      <c r="E15" s="96" t="s">
        <v>253</v>
      </c>
      <c r="F15" s="96" t="s">
        <v>6</v>
      </c>
      <c r="G15" s="96" t="s">
        <v>4</v>
      </c>
      <c r="H15" s="97" t="s">
        <v>67</v>
      </c>
      <c r="I15" s="98">
        <v>257346642</v>
      </c>
      <c r="J15" s="98">
        <v>272787436</v>
      </c>
      <c r="K15" s="98">
        <v>287517958</v>
      </c>
    </row>
    <row r="16" spans="1:11" ht="137.25" customHeight="1" x14ac:dyDescent="0.3">
      <c r="A16" s="95" t="s">
        <v>415</v>
      </c>
      <c r="B16" s="96" t="s">
        <v>57</v>
      </c>
      <c r="C16" s="96" t="s">
        <v>6</v>
      </c>
      <c r="D16" s="96" t="s">
        <v>7</v>
      </c>
      <c r="E16" s="96" t="s">
        <v>254</v>
      </c>
      <c r="F16" s="96" t="s">
        <v>6</v>
      </c>
      <c r="G16" s="96" t="s">
        <v>4</v>
      </c>
      <c r="H16" s="97" t="s">
        <v>67</v>
      </c>
      <c r="I16" s="98">
        <v>696141</v>
      </c>
      <c r="J16" s="98">
        <v>737907</v>
      </c>
      <c r="K16" s="98">
        <v>777754</v>
      </c>
    </row>
    <row r="17" spans="1:11" ht="116.25" customHeight="1" x14ac:dyDescent="0.3">
      <c r="A17" s="95" t="s">
        <v>416</v>
      </c>
      <c r="B17" s="96" t="s">
        <v>57</v>
      </c>
      <c r="C17" s="96" t="s">
        <v>6</v>
      </c>
      <c r="D17" s="96" t="s">
        <v>7</v>
      </c>
      <c r="E17" s="96" t="s">
        <v>255</v>
      </c>
      <c r="F17" s="96" t="s">
        <v>6</v>
      </c>
      <c r="G17" s="96" t="s">
        <v>4</v>
      </c>
      <c r="H17" s="97" t="s">
        <v>67</v>
      </c>
      <c r="I17" s="98">
        <v>5729132</v>
      </c>
      <c r="J17" s="98">
        <v>6072879</v>
      </c>
      <c r="K17" s="98">
        <v>6401027</v>
      </c>
    </row>
    <row r="18" spans="1:11" ht="387.75" customHeight="1" x14ac:dyDescent="0.3">
      <c r="A18" s="95" t="s">
        <v>417</v>
      </c>
      <c r="B18" s="97" t="s">
        <v>57</v>
      </c>
      <c r="C18" s="97" t="s">
        <v>6</v>
      </c>
      <c r="D18" s="97" t="s">
        <v>7</v>
      </c>
      <c r="E18" s="97" t="s">
        <v>332</v>
      </c>
      <c r="F18" s="97" t="s">
        <v>6</v>
      </c>
      <c r="G18" s="97" t="s">
        <v>4</v>
      </c>
      <c r="H18" s="97" t="s">
        <v>67</v>
      </c>
      <c r="I18" s="98">
        <v>39780</v>
      </c>
      <c r="J18" s="98">
        <v>39780</v>
      </c>
      <c r="K18" s="98">
        <v>39780</v>
      </c>
    </row>
    <row r="19" spans="1:11" ht="39.75" customHeight="1" x14ac:dyDescent="0.3">
      <c r="A19" s="95" t="s">
        <v>257</v>
      </c>
      <c r="B19" s="97" t="s">
        <v>57</v>
      </c>
      <c r="C19" s="97" t="s">
        <v>68</v>
      </c>
      <c r="D19" s="97" t="s">
        <v>10</v>
      </c>
      <c r="E19" s="97" t="s">
        <v>20</v>
      </c>
      <c r="F19" s="97" t="s">
        <v>10</v>
      </c>
      <c r="G19" s="97" t="s">
        <v>4</v>
      </c>
      <c r="H19" s="97" t="s">
        <v>20</v>
      </c>
      <c r="I19" s="98">
        <f>I20</f>
        <v>683132</v>
      </c>
      <c r="J19" s="98">
        <f t="shared" ref="J19:K19" si="1">J20</f>
        <v>661219</v>
      </c>
      <c r="K19" s="98">
        <f t="shared" si="1"/>
        <v>844801</v>
      </c>
    </row>
    <row r="20" spans="1:11" ht="27.75" customHeight="1" x14ac:dyDescent="0.3">
      <c r="A20" s="95" t="s">
        <v>258</v>
      </c>
      <c r="B20" s="97" t="s">
        <v>57</v>
      </c>
      <c r="C20" s="97" t="s">
        <v>68</v>
      </c>
      <c r="D20" s="97" t="s">
        <v>7</v>
      </c>
      <c r="E20" s="97" t="s">
        <v>20</v>
      </c>
      <c r="F20" s="97" t="s">
        <v>6</v>
      </c>
      <c r="G20" s="97" t="s">
        <v>4</v>
      </c>
      <c r="H20" s="97" t="s">
        <v>67</v>
      </c>
      <c r="I20" s="98">
        <f>I21+I23+I25+I27</f>
        <v>683132</v>
      </c>
      <c r="J20" s="98">
        <f t="shared" ref="J20:K20" si="2">J21+J23+J25+J27</f>
        <v>661219</v>
      </c>
      <c r="K20" s="98">
        <f t="shared" si="2"/>
        <v>844801</v>
      </c>
    </row>
    <row r="21" spans="1:11" ht="55.5" customHeight="1" x14ac:dyDescent="0.3">
      <c r="A21" s="95" t="s">
        <v>259</v>
      </c>
      <c r="B21" s="97" t="s">
        <v>57</v>
      </c>
      <c r="C21" s="97" t="s">
        <v>68</v>
      </c>
      <c r="D21" s="97" t="s">
        <v>7</v>
      </c>
      <c r="E21" s="97" t="s">
        <v>260</v>
      </c>
      <c r="F21" s="97" t="s">
        <v>6</v>
      </c>
      <c r="G21" s="97" t="s">
        <v>4</v>
      </c>
      <c r="H21" s="97" t="s">
        <v>67</v>
      </c>
      <c r="I21" s="98">
        <f>I22</f>
        <v>357290</v>
      </c>
      <c r="J21" s="98">
        <f t="shared" ref="J21:K21" si="3">J22</f>
        <v>346169</v>
      </c>
      <c r="K21" s="98">
        <f t="shared" si="3"/>
        <v>441613</v>
      </c>
    </row>
    <row r="22" spans="1:11" ht="96" customHeight="1" x14ac:dyDescent="0.3">
      <c r="A22" s="95" t="s">
        <v>261</v>
      </c>
      <c r="B22" s="97" t="s">
        <v>57</v>
      </c>
      <c r="C22" s="97" t="s">
        <v>68</v>
      </c>
      <c r="D22" s="97" t="s">
        <v>7</v>
      </c>
      <c r="E22" s="97" t="s">
        <v>262</v>
      </c>
      <c r="F22" s="97" t="s">
        <v>6</v>
      </c>
      <c r="G22" s="97" t="s">
        <v>4</v>
      </c>
      <c r="H22" s="97" t="s">
        <v>67</v>
      </c>
      <c r="I22" s="98">
        <v>357290</v>
      </c>
      <c r="J22" s="98">
        <v>346169</v>
      </c>
      <c r="K22" s="98">
        <v>441613</v>
      </c>
    </row>
    <row r="23" spans="1:11" ht="76.5" customHeight="1" x14ac:dyDescent="0.3">
      <c r="A23" s="95" t="s">
        <v>263</v>
      </c>
      <c r="B23" s="97" t="s">
        <v>57</v>
      </c>
      <c r="C23" s="97" t="s">
        <v>68</v>
      </c>
      <c r="D23" s="97" t="s">
        <v>7</v>
      </c>
      <c r="E23" s="97" t="s">
        <v>78</v>
      </c>
      <c r="F23" s="97" t="s">
        <v>6</v>
      </c>
      <c r="G23" s="97" t="s">
        <v>4</v>
      </c>
      <c r="H23" s="97" t="s">
        <v>67</v>
      </c>
      <c r="I23" s="98">
        <f>I24</f>
        <v>1610</v>
      </c>
      <c r="J23" s="98">
        <f t="shared" ref="J23:K23" si="4">J24</f>
        <v>1605</v>
      </c>
      <c r="K23" s="98">
        <f t="shared" si="4"/>
        <v>2046</v>
      </c>
    </row>
    <row r="24" spans="1:11" ht="97.5" customHeight="1" x14ac:dyDescent="0.3">
      <c r="A24" s="95" t="s">
        <v>264</v>
      </c>
      <c r="B24" s="97" t="s">
        <v>57</v>
      </c>
      <c r="C24" s="97" t="s">
        <v>68</v>
      </c>
      <c r="D24" s="97" t="s">
        <v>7</v>
      </c>
      <c r="E24" s="97" t="s">
        <v>265</v>
      </c>
      <c r="F24" s="97" t="s">
        <v>6</v>
      </c>
      <c r="G24" s="97" t="s">
        <v>4</v>
      </c>
      <c r="H24" s="97" t="s">
        <v>67</v>
      </c>
      <c r="I24" s="98">
        <v>1610</v>
      </c>
      <c r="J24" s="98">
        <v>1605</v>
      </c>
      <c r="K24" s="98">
        <v>2046</v>
      </c>
    </row>
    <row r="25" spans="1:11" ht="60" customHeight="1" x14ac:dyDescent="0.3">
      <c r="A25" s="95" t="s">
        <v>266</v>
      </c>
      <c r="B25" s="97" t="s">
        <v>57</v>
      </c>
      <c r="C25" s="97" t="s">
        <v>68</v>
      </c>
      <c r="D25" s="97" t="s">
        <v>7</v>
      </c>
      <c r="E25" s="97" t="s">
        <v>267</v>
      </c>
      <c r="F25" s="97" t="s">
        <v>6</v>
      </c>
      <c r="G25" s="97" t="s">
        <v>4</v>
      </c>
      <c r="H25" s="97" t="s">
        <v>67</v>
      </c>
      <c r="I25" s="98">
        <f>I26</f>
        <v>360828</v>
      </c>
      <c r="J25" s="98">
        <f t="shared" ref="J25:K25" si="5">J26</f>
        <v>347878</v>
      </c>
      <c r="K25" s="98">
        <f t="shared" si="5"/>
        <v>443433</v>
      </c>
    </row>
    <row r="26" spans="1:11" ht="98.25" customHeight="1" x14ac:dyDescent="0.3">
      <c r="A26" s="95" t="s">
        <v>268</v>
      </c>
      <c r="B26" s="97" t="s">
        <v>57</v>
      </c>
      <c r="C26" s="97" t="s">
        <v>68</v>
      </c>
      <c r="D26" s="97" t="s">
        <v>7</v>
      </c>
      <c r="E26" s="97" t="s">
        <v>269</v>
      </c>
      <c r="F26" s="97" t="s">
        <v>6</v>
      </c>
      <c r="G26" s="97" t="s">
        <v>4</v>
      </c>
      <c r="H26" s="97" t="s">
        <v>67</v>
      </c>
      <c r="I26" s="98">
        <v>360828</v>
      </c>
      <c r="J26" s="98">
        <v>347878</v>
      </c>
      <c r="K26" s="98">
        <v>443433</v>
      </c>
    </row>
    <row r="27" spans="1:11" ht="59.25" customHeight="1" x14ac:dyDescent="0.3">
      <c r="A27" s="95" t="s">
        <v>270</v>
      </c>
      <c r="B27" s="97" t="s">
        <v>57</v>
      </c>
      <c r="C27" s="97" t="s">
        <v>68</v>
      </c>
      <c r="D27" s="97" t="s">
        <v>7</v>
      </c>
      <c r="E27" s="97" t="s">
        <v>271</v>
      </c>
      <c r="F27" s="97" t="s">
        <v>6</v>
      </c>
      <c r="G27" s="97" t="s">
        <v>4</v>
      </c>
      <c r="H27" s="97" t="s">
        <v>67</v>
      </c>
      <c r="I27" s="98">
        <f>I28</f>
        <v>-36596</v>
      </c>
      <c r="J27" s="98">
        <f>J28</f>
        <v>-34433</v>
      </c>
      <c r="K27" s="98">
        <f>K28</f>
        <v>-42291</v>
      </c>
    </row>
    <row r="28" spans="1:11" ht="95.25" customHeight="1" x14ac:dyDescent="0.3">
      <c r="A28" s="95" t="s">
        <v>272</v>
      </c>
      <c r="B28" s="97" t="s">
        <v>57</v>
      </c>
      <c r="C28" s="97" t="s">
        <v>68</v>
      </c>
      <c r="D28" s="97" t="s">
        <v>7</v>
      </c>
      <c r="E28" s="97" t="s">
        <v>273</v>
      </c>
      <c r="F28" s="97" t="s">
        <v>6</v>
      </c>
      <c r="G28" s="97" t="s">
        <v>4</v>
      </c>
      <c r="H28" s="97" t="s">
        <v>67</v>
      </c>
      <c r="I28" s="98">
        <v>-36596</v>
      </c>
      <c r="J28" s="98">
        <v>-34433</v>
      </c>
      <c r="K28" s="98">
        <v>-42291</v>
      </c>
    </row>
    <row r="29" spans="1:11" ht="24" customHeight="1" x14ac:dyDescent="0.3">
      <c r="A29" s="95" t="s">
        <v>274</v>
      </c>
      <c r="B29" s="96" t="s">
        <v>57</v>
      </c>
      <c r="C29" s="96" t="s">
        <v>5</v>
      </c>
      <c r="D29" s="96" t="s">
        <v>10</v>
      </c>
      <c r="E29" s="96" t="s">
        <v>20</v>
      </c>
      <c r="F29" s="96" t="s">
        <v>10</v>
      </c>
      <c r="G29" s="96" t="s">
        <v>4</v>
      </c>
      <c r="H29" s="97" t="s">
        <v>20</v>
      </c>
      <c r="I29" s="98">
        <f>I30+I35+I37</f>
        <v>20944798</v>
      </c>
      <c r="J29" s="98">
        <f t="shared" ref="J29:K29" si="6">J30+J35+J37</f>
        <v>21237487</v>
      </c>
      <c r="K29" s="98">
        <f t="shared" si="6"/>
        <v>21515982</v>
      </c>
    </row>
    <row r="30" spans="1:11" ht="25.5" customHeight="1" x14ac:dyDescent="0.3">
      <c r="A30" s="95" t="s">
        <v>275</v>
      </c>
      <c r="B30" s="97">
        <v>1</v>
      </c>
      <c r="C30" s="97" t="s">
        <v>5</v>
      </c>
      <c r="D30" s="97" t="s">
        <v>6</v>
      </c>
      <c r="E30" s="97" t="s">
        <v>20</v>
      </c>
      <c r="F30" s="97" t="s">
        <v>10</v>
      </c>
      <c r="G30" s="97" t="s">
        <v>4</v>
      </c>
      <c r="H30" s="97" t="s">
        <v>67</v>
      </c>
      <c r="I30" s="98">
        <f>I31+I33</f>
        <v>12986789</v>
      </c>
      <c r="J30" s="98">
        <f t="shared" ref="J30:K30" si="7">J31+J34</f>
        <v>13168530</v>
      </c>
      <c r="K30" s="98">
        <f t="shared" si="7"/>
        <v>13340522</v>
      </c>
    </row>
    <row r="31" spans="1:11" ht="27" customHeight="1" x14ac:dyDescent="0.3">
      <c r="A31" s="95" t="s">
        <v>276</v>
      </c>
      <c r="B31" s="97" t="s">
        <v>57</v>
      </c>
      <c r="C31" s="97" t="s">
        <v>5</v>
      </c>
      <c r="D31" s="97" t="s">
        <v>6</v>
      </c>
      <c r="E31" s="97" t="s">
        <v>253</v>
      </c>
      <c r="F31" s="97" t="s">
        <v>6</v>
      </c>
      <c r="G31" s="97" t="s">
        <v>4</v>
      </c>
      <c r="H31" s="97" t="s">
        <v>67</v>
      </c>
      <c r="I31" s="98">
        <f>I32</f>
        <v>10695789</v>
      </c>
      <c r="J31" s="98">
        <f t="shared" ref="J31:K31" si="8">J32</f>
        <v>10845530</v>
      </c>
      <c r="K31" s="98">
        <f t="shared" si="8"/>
        <v>10986522</v>
      </c>
    </row>
    <row r="32" spans="1:11" ht="30" customHeight="1" x14ac:dyDescent="0.3">
      <c r="A32" s="95" t="s">
        <v>276</v>
      </c>
      <c r="B32" s="97" t="s">
        <v>57</v>
      </c>
      <c r="C32" s="97" t="s">
        <v>5</v>
      </c>
      <c r="D32" s="97" t="s">
        <v>6</v>
      </c>
      <c r="E32" s="97" t="s">
        <v>277</v>
      </c>
      <c r="F32" s="97" t="s">
        <v>6</v>
      </c>
      <c r="G32" s="97" t="s">
        <v>4</v>
      </c>
      <c r="H32" s="97" t="s">
        <v>67</v>
      </c>
      <c r="I32" s="98">
        <v>10695789</v>
      </c>
      <c r="J32" s="98">
        <v>10845530</v>
      </c>
      <c r="K32" s="98">
        <v>10986522</v>
      </c>
    </row>
    <row r="33" spans="1:11" ht="36.75" customHeight="1" x14ac:dyDescent="0.3">
      <c r="A33" s="95" t="s">
        <v>278</v>
      </c>
      <c r="B33" s="97" t="s">
        <v>57</v>
      </c>
      <c r="C33" s="97" t="s">
        <v>5</v>
      </c>
      <c r="D33" s="97" t="s">
        <v>6</v>
      </c>
      <c r="E33" s="97" t="s">
        <v>254</v>
      </c>
      <c r="F33" s="97" t="s">
        <v>6</v>
      </c>
      <c r="G33" s="97" t="s">
        <v>4</v>
      </c>
      <c r="H33" s="97" t="s">
        <v>67</v>
      </c>
      <c r="I33" s="98">
        <f>I34</f>
        <v>2291000</v>
      </c>
      <c r="J33" s="98">
        <f t="shared" ref="J33:K33" si="9">J34</f>
        <v>2323000</v>
      </c>
      <c r="K33" s="98">
        <f t="shared" si="9"/>
        <v>2354000</v>
      </c>
    </row>
    <row r="34" spans="1:11" ht="55.5" customHeight="1" x14ac:dyDescent="0.3">
      <c r="A34" s="95" t="s">
        <v>279</v>
      </c>
      <c r="B34" s="97" t="s">
        <v>57</v>
      </c>
      <c r="C34" s="97" t="s">
        <v>5</v>
      </c>
      <c r="D34" s="97" t="s">
        <v>6</v>
      </c>
      <c r="E34" s="97" t="s">
        <v>280</v>
      </c>
      <c r="F34" s="97" t="s">
        <v>6</v>
      </c>
      <c r="G34" s="97" t="s">
        <v>4</v>
      </c>
      <c r="H34" s="97" t="s">
        <v>67</v>
      </c>
      <c r="I34" s="98">
        <v>2291000</v>
      </c>
      <c r="J34" s="98">
        <v>2323000</v>
      </c>
      <c r="K34" s="98">
        <v>2354000</v>
      </c>
    </row>
    <row r="35" spans="1:11" ht="25.5" customHeight="1" x14ac:dyDescent="0.3">
      <c r="A35" s="95" t="s">
        <v>281</v>
      </c>
      <c r="B35" s="96" t="s">
        <v>57</v>
      </c>
      <c r="C35" s="96" t="s">
        <v>5</v>
      </c>
      <c r="D35" s="96" t="s">
        <v>68</v>
      </c>
      <c r="E35" s="96" t="s">
        <v>20</v>
      </c>
      <c r="F35" s="97" t="s">
        <v>6</v>
      </c>
      <c r="G35" s="96" t="s">
        <v>4</v>
      </c>
      <c r="H35" s="97" t="s">
        <v>67</v>
      </c>
      <c r="I35" s="98">
        <f>I36</f>
        <v>6282009</v>
      </c>
      <c r="J35" s="98">
        <f t="shared" ref="J35:K35" si="10">J36</f>
        <v>6369957</v>
      </c>
      <c r="K35" s="98">
        <f t="shared" si="10"/>
        <v>6453460</v>
      </c>
    </row>
    <row r="36" spans="1:11" ht="24.75" customHeight="1" x14ac:dyDescent="0.3">
      <c r="A36" s="95" t="s">
        <v>281</v>
      </c>
      <c r="B36" s="96" t="s">
        <v>57</v>
      </c>
      <c r="C36" s="96" t="s">
        <v>5</v>
      </c>
      <c r="D36" s="96" t="s">
        <v>68</v>
      </c>
      <c r="E36" s="96" t="s">
        <v>253</v>
      </c>
      <c r="F36" s="96" t="s">
        <v>6</v>
      </c>
      <c r="G36" s="96" t="s">
        <v>4</v>
      </c>
      <c r="H36" s="97" t="s">
        <v>67</v>
      </c>
      <c r="I36" s="98">
        <v>6282009</v>
      </c>
      <c r="J36" s="98">
        <v>6369957</v>
      </c>
      <c r="K36" s="98">
        <v>6453460</v>
      </c>
    </row>
    <row r="37" spans="1:11" ht="24.75" customHeight="1" x14ac:dyDescent="0.3">
      <c r="A37" s="99" t="s">
        <v>282</v>
      </c>
      <c r="B37" s="96" t="s">
        <v>57</v>
      </c>
      <c r="C37" s="96" t="s">
        <v>5</v>
      </c>
      <c r="D37" s="97" t="s">
        <v>69</v>
      </c>
      <c r="E37" s="96" t="s">
        <v>20</v>
      </c>
      <c r="F37" s="97" t="s">
        <v>7</v>
      </c>
      <c r="G37" s="96" t="s">
        <v>4</v>
      </c>
      <c r="H37" s="97" t="s">
        <v>67</v>
      </c>
      <c r="I37" s="98">
        <f>I38</f>
        <v>1676000</v>
      </c>
      <c r="J37" s="98">
        <f t="shared" ref="J37:K37" si="11">J38</f>
        <v>1699000</v>
      </c>
      <c r="K37" s="98">
        <f t="shared" si="11"/>
        <v>1722000</v>
      </c>
    </row>
    <row r="38" spans="1:11" ht="39.75" customHeight="1" x14ac:dyDescent="0.3">
      <c r="A38" s="99" t="s">
        <v>283</v>
      </c>
      <c r="B38" s="96" t="s">
        <v>57</v>
      </c>
      <c r="C38" s="96" t="s">
        <v>5</v>
      </c>
      <c r="D38" s="97" t="s">
        <v>69</v>
      </c>
      <c r="E38" s="97" t="s">
        <v>254</v>
      </c>
      <c r="F38" s="97" t="s">
        <v>7</v>
      </c>
      <c r="G38" s="96" t="s">
        <v>4</v>
      </c>
      <c r="H38" s="97" t="s">
        <v>67</v>
      </c>
      <c r="I38" s="98">
        <v>1676000</v>
      </c>
      <c r="J38" s="98">
        <v>1699000</v>
      </c>
      <c r="K38" s="98">
        <v>1722000</v>
      </c>
    </row>
    <row r="39" spans="1:11" ht="24" customHeight="1" x14ac:dyDescent="0.3">
      <c r="A39" s="95" t="s">
        <v>284</v>
      </c>
      <c r="B39" s="96" t="s">
        <v>57</v>
      </c>
      <c r="C39" s="96" t="s">
        <v>285</v>
      </c>
      <c r="D39" s="96" t="s">
        <v>10</v>
      </c>
      <c r="E39" s="96" t="s">
        <v>20</v>
      </c>
      <c r="F39" s="96" t="s">
        <v>10</v>
      </c>
      <c r="G39" s="96" t="s">
        <v>4</v>
      </c>
      <c r="H39" s="97" t="s">
        <v>20</v>
      </c>
      <c r="I39" s="98">
        <f>I40</f>
        <v>4554000</v>
      </c>
      <c r="J39" s="98">
        <f t="shared" ref="J39:K40" si="12">J40</f>
        <v>4554000</v>
      </c>
      <c r="K39" s="98">
        <f t="shared" si="12"/>
        <v>4554000</v>
      </c>
    </row>
    <row r="40" spans="1:11" ht="34.5" customHeight="1" x14ac:dyDescent="0.3">
      <c r="A40" s="95" t="s">
        <v>286</v>
      </c>
      <c r="B40" s="96" t="s">
        <v>57</v>
      </c>
      <c r="C40" s="96" t="s">
        <v>285</v>
      </c>
      <c r="D40" s="96" t="s">
        <v>68</v>
      </c>
      <c r="E40" s="96" t="s">
        <v>20</v>
      </c>
      <c r="F40" s="96" t="s">
        <v>6</v>
      </c>
      <c r="G40" s="96" t="s">
        <v>4</v>
      </c>
      <c r="H40" s="97" t="s">
        <v>67</v>
      </c>
      <c r="I40" s="98">
        <f>I41</f>
        <v>4554000</v>
      </c>
      <c r="J40" s="98">
        <f t="shared" si="12"/>
        <v>4554000</v>
      </c>
      <c r="K40" s="98">
        <f t="shared" si="12"/>
        <v>4554000</v>
      </c>
    </row>
    <row r="41" spans="1:11" ht="37.5" customHeight="1" x14ac:dyDescent="0.3">
      <c r="A41" s="95" t="s">
        <v>287</v>
      </c>
      <c r="B41" s="96" t="s">
        <v>57</v>
      </c>
      <c r="C41" s="96" t="s">
        <v>285</v>
      </c>
      <c r="D41" s="96" t="s">
        <v>68</v>
      </c>
      <c r="E41" s="96" t="s">
        <v>253</v>
      </c>
      <c r="F41" s="96" t="s">
        <v>6</v>
      </c>
      <c r="G41" s="97" t="s">
        <v>4</v>
      </c>
      <c r="H41" s="97" t="s">
        <v>67</v>
      </c>
      <c r="I41" s="98">
        <v>4554000</v>
      </c>
      <c r="J41" s="98">
        <v>4554000</v>
      </c>
      <c r="K41" s="98">
        <v>4554000</v>
      </c>
    </row>
    <row r="42" spans="1:11" ht="40.5" customHeight="1" x14ac:dyDescent="0.3">
      <c r="A42" s="95" t="s">
        <v>288</v>
      </c>
      <c r="B42" s="96" t="s">
        <v>57</v>
      </c>
      <c r="C42" s="96" t="s">
        <v>79</v>
      </c>
      <c r="D42" s="96" t="s">
        <v>10</v>
      </c>
      <c r="E42" s="96" t="s">
        <v>20</v>
      </c>
      <c r="F42" s="96" t="s">
        <v>10</v>
      </c>
      <c r="G42" s="96" t="s">
        <v>4</v>
      </c>
      <c r="H42" s="97" t="s">
        <v>20</v>
      </c>
      <c r="I42" s="98">
        <f>I43+I55</f>
        <v>8810553.2800000012</v>
      </c>
      <c r="J42" s="98">
        <f t="shared" ref="J42:K42" si="13">J43+J55</f>
        <v>9251125.9400000013</v>
      </c>
      <c r="K42" s="98">
        <f t="shared" si="13"/>
        <v>9713897.2400000002</v>
      </c>
    </row>
    <row r="43" spans="1:11" ht="78" customHeight="1" x14ac:dyDescent="0.3">
      <c r="A43" s="91" t="s">
        <v>289</v>
      </c>
      <c r="B43" s="96" t="s">
        <v>57</v>
      </c>
      <c r="C43" s="96" t="s">
        <v>79</v>
      </c>
      <c r="D43" s="96" t="s">
        <v>5</v>
      </c>
      <c r="E43" s="96" t="s">
        <v>20</v>
      </c>
      <c r="F43" s="96" t="s">
        <v>10</v>
      </c>
      <c r="G43" s="96" t="s">
        <v>4</v>
      </c>
      <c r="H43" s="97" t="s">
        <v>76</v>
      </c>
      <c r="I43" s="98">
        <f>I44+I46+I48+I50+I52</f>
        <v>8480253.2800000012</v>
      </c>
      <c r="J43" s="98">
        <f t="shared" ref="J43:K43" si="14">J44+J46+J48+J50+J52</f>
        <v>8904225.9400000013</v>
      </c>
      <c r="K43" s="98">
        <f t="shared" si="14"/>
        <v>9349497.2400000002</v>
      </c>
    </row>
    <row r="44" spans="1:11" ht="59.25" customHeight="1" x14ac:dyDescent="0.3">
      <c r="A44" s="95" t="s">
        <v>290</v>
      </c>
      <c r="B44" s="96" t="s">
        <v>57</v>
      </c>
      <c r="C44" s="96" t="s">
        <v>79</v>
      </c>
      <c r="D44" s="96" t="s">
        <v>5</v>
      </c>
      <c r="E44" s="96" t="s">
        <v>253</v>
      </c>
      <c r="F44" s="96" t="s">
        <v>10</v>
      </c>
      <c r="G44" s="96" t="s">
        <v>4</v>
      </c>
      <c r="H44" s="97" t="s">
        <v>76</v>
      </c>
      <c r="I44" s="98">
        <f>I45</f>
        <v>6600000</v>
      </c>
      <c r="J44" s="98">
        <f t="shared" ref="J44:K44" si="15">J45</f>
        <v>6930000</v>
      </c>
      <c r="K44" s="98">
        <f t="shared" si="15"/>
        <v>7276500</v>
      </c>
    </row>
    <row r="45" spans="1:11" ht="76.5" customHeight="1" x14ac:dyDescent="0.3">
      <c r="A45" s="91" t="s">
        <v>291</v>
      </c>
      <c r="B45" s="97" t="s">
        <v>57</v>
      </c>
      <c r="C45" s="97" t="s">
        <v>79</v>
      </c>
      <c r="D45" s="97" t="s">
        <v>5</v>
      </c>
      <c r="E45" s="97" t="s">
        <v>292</v>
      </c>
      <c r="F45" s="97" t="s">
        <v>5</v>
      </c>
      <c r="G45" s="97" t="s">
        <v>4</v>
      </c>
      <c r="H45" s="97" t="s">
        <v>76</v>
      </c>
      <c r="I45" s="98">
        <v>6600000</v>
      </c>
      <c r="J45" s="98">
        <v>6930000</v>
      </c>
      <c r="K45" s="98">
        <v>7276500</v>
      </c>
    </row>
    <row r="46" spans="1:11" ht="76.5" customHeight="1" x14ac:dyDescent="0.3">
      <c r="A46" s="91" t="s">
        <v>293</v>
      </c>
      <c r="B46" s="96" t="s">
        <v>57</v>
      </c>
      <c r="C46" s="96" t="s">
        <v>79</v>
      </c>
      <c r="D46" s="96" t="s">
        <v>5</v>
      </c>
      <c r="E46" s="96" t="s">
        <v>254</v>
      </c>
      <c r="F46" s="96" t="s">
        <v>10</v>
      </c>
      <c r="G46" s="96" t="s">
        <v>4</v>
      </c>
      <c r="H46" s="97" t="s">
        <v>76</v>
      </c>
      <c r="I46" s="98">
        <f>I47</f>
        <v>1490000</v>
      </c>
      <c r="J46" s="98">
        <f t="shared" ref="J46:K46" si="16">J47</f>
        <v>1564500</v>
      </c>
      <c r="K46" s="98">
        <f t="shared" si="16"/>
        <v>1642700</v>
      </c>
    </row>
    <row r="47" spans="1:11" ht="57.75" customHeight="1" x14ac:dyDescent="0.3">
      <c r="A47" s="95" t="s">
        <v>294</v>
      </c>
      <c r="B47" s="96" t="s">
        <v>57</v>
      </c>
      <c r="C47" s="96" t="s">
        <v>79</v>
      </c>
      <c r="D47" s="96" t="s">
        <v>5</v>
      </c>
      <c r="E47" s="96" t="s">
        <v>295</v>
      </c>
      <c r="F47" s="96" t="s">
        <v>5</v>
      </c>
      <c r="G47" s="96" t="s">
        <v>4</v>
      </c>
      <c r="H47" s="97" t="s">
        <v>76</v>
      </c>
      <c r="I47" s="98">
        <v>1490000</v>
      </c>
      <c r="J47" s="98">
        <v>1564500</v>
      </c>
      <c r="K47" s="98">
        <v>1642700</v>
      </c>
    </row>
    <row r="48" spans="1:11" ht="79.5" customHeight="1" x14ac:dyDescent="0.3">
      <c r="A48" s="95" t="s">
        <v>420</v>
      </c>
      <c r="B48" s="97" t="s">
        <v>57</v>
      </c>
      <c r="C48" s="97" t="s">
        <v>79</v>
      </c>
      <c r="D48" s="97" t="s">
        <v>5</v>
      </c>
      <c r="E48" s="97" t="s">
        <v>255</v>
      </c>
      <c r="F48" s="97" t="s">
        <v>10</v>
      </c>
      <c r="G48" s="97" t="s">
        <v>4</v>
      </c>
      <c r="H48" s="97" t="s">
        <v>76</v>
      </c>
      <c r="I48" s="98">
        <f>I49</f>
        <v>199236.87</v>
      </c>
      <c r="J48" s="98">
        <f t="shared" ref="J48:K48" si="17">J49</f>
        <v>209198.71</v>
      </c>
      <c r="K48" s="98">
        <f t="shared" si="17"/>
        <v>219658.65</v>
      </c>
    </row>
    <row r="49" spans="1:11" ht="57.75" customHeight="1" x14ac:dyDescent="0.3">
      <c r="A49" s="95" t="s">
        <v>419</v>
      </c>
      <c r="B49" s="97">
        <v>1</v>
      </c>
      <c r="C49" s="97">
        <v>11</v>
      </c>
      <c r="D49" s="97" t="s">
        <v>5</v>
      </c>
      <c r="E49" s="97" t="s">
        <v>418</v>
      </c>
      <c r="F49" s="97" t="s">
        <v>5</v>
      </c>
      <c r="G49" s="97" t="s">
        <v>4</v>
      </c>
      <c r="H49" s="97" t="s">
        <v>76</v>
      </c>
      <c r="I49" s="98">
        <v>199236.87</v>
      </c>
      <c r="J49" s="98">
        <v>209198.71</v>
      </c>
      <c r="K49" s="98">
        <v>219658.65</v>
      </c>
    </row>
    <row r="50" spans="1:11" ht="40.5" customHeight="1" x14ac:dyDescent="0.3">
      <c r="A50" s="91" t="s">
        <v>296</v>
      </c>
      <c r="B50" s="97" t="s">
        <v>57</v>
      </c>
      <c r="C50" s="97" t="s">
        <v>79</v>
      </c>
      <c r="D50" s="97" t="s">
        <v>5</v>
      </c>
      <c r="E50" s="97" t="s">
        <v>297</v>
      </c>
      <c r="F50" s="97" t="s">
        <v>10</v>
      </c>
      <c r="G50" s="97" t="s">
        <v>4</v>
      </c>
      <c r="H50" s="97" t="s">
        <v>76</v>
      </c>
      <c r="I50" s="98">
        <f>I51</f>
        <v>190800</v>
      </c>
      <c r="J50" s="98">
        <f t="shared" ref="J50:K50" si="18">J51</f>
        <v>200300</v>
      </c>
      <c r="K50" s="98">
        <f t="shared" si="18"/>
        <v>210400</v>
      </c>
    </row>
    <row r="51" spans="1:11" ht="37.5" customHeight="1" x14ac:dyDescent="0.3">
      <c r="A51" s="95" t="s">
        <v>298</v>
      </c>
      <c r="B51" s="96" t="s">
        <v>57</v>
      </c>
      <c r="C51" s="96" t="s">
        <v>79</v>
      </c>
      <c r="D51" s="96" t="s">
        <v>5</v>
      </c>
      <c r="E51" s="97" t="s">
        <v>299</v>
      </c>
      <c r="F51" s="96" t="s">
        <v>5</v>
      </c>
      <c r="G51" s="96" t="s">
        <v>4</v>
      </c>
      <c r="H51" s="97" t="s">
        <v>76</v>
      </c>
      <c r="I51" s="98">
        <v>190800</v>
      </c>
      <c r="J51" s="98">
        <v>200300</v>
      </c>
      <c r="K51" s="98">
        <v>210400</v>
      </c>
    </row>
    <row r="52" spans="1:11" ht="37.5" customHeight="1" x14ac:dyDescent="0.3">
      <c r="A52" s="95" t="s">
        <v>425</v>
      </c>
      <c r="B52" s="97" t="s">
        <v>57</v>
      </c>
      <c r="C52" s="97" t="s">
        <v>79</v>
      </c>
      <c r="D52" s="97" t="s">
        <v>5</v>
      </c>
      <c r="E52" s="97" t="s">
        <v>422</v>
      </c>
      <c r="F52" s="97" t="s">
        <v>10</v>
      </c>
      <c r="G52" s="97" t="s">
        <v>4</v>
      </c>
      <c r="H52" s="97" t="s">
        <v>76</v>
      </c>
      <c r="I52" s="98">
        <f>I53</f>
        <v>216.41</v>
      </c>
      <c r="J52" s="98">
        <f t="shared" ref="J52:K53" si="19">J53</f>
        <v>227.23</v>
      </c>
      <c r="K52" s="98">
        <f t="shared" si="19"/>
        <v>238.59</v>
      </c>
    </row>
    <row r="53" spans="1:11" ht="43.5" customHeight="1" x14ac:dyDescent="0.3">
      <c r="A53" s="95" t="s">
        <v>424</v>
      </c>
      <c r="B53" s="97" t="s">
        <v>57</v>
      </c>
      <c r="C53" s="97" t="s">
        <v>79</v>
      </c>
      <c r="D53" s="97" t="s">
        <v>5</v>
      </c>
      <c r="E53" s="97" t="s">
        <v>144</v>
      </c>
      <c r="F53" s="97" t="s">
        <v>10</v>
      </c>
      <c r="G53" s="97" t="s">
        <v>4</v>
      </c>
      <c r="H53" s="97" t="s">
        <v>76</v>
      </c>
      <c r="I53" s="98">
        <f>I54</f>
        <v>216.41</v>
      </c>
      <c r="J53" s="98">
        <f t="shared" si="19"/>
        <v>227.23</v>
      </c>
      <c r="K53" s="98">
        <f t="shared" si="19"/>
        <v>238.59</v>
      </c>
    </row>
    <row r="54" spans="1:11" ht="78.75" customHeight="1" x14ac:dyDescent="0.3">
      <c r="A54" s="95" t="s">
        <v>423</v>
      </c>
      <c r="B54" s="97" t="s">
        <v>57</v>
      </c>
      <c r="C54" s="97" t="s">
        <v>79</v>
      </c>
      <c r="D54" s="97" t="s">
        <v>5</v>
      </c>
      <c r="E54" s="97" t="s">
        <v>421</v>
      </c>
      <c r="F54" s="97" t="s">
        <v>5</v>
      </c>
      <c r="G54" s="97" t="s">
        <v>4</v>
      </c>
      <c r="H54" s="97" t="s">
        <v>76</v>
      </c>
      <c r="I54" s="98">
        <v>216.41</v>
      </c>
      <c r="J54" s="98">
        <v>227.23</v>
      </c>
      <c r="K54" s="98">
        <v>238.59</v>
      </c>
    </row>
    <row r="55" spans="1:11" ht="58.5" customHeight="1" x14ac:dyDescent="0.3">
      <c r="A55" s="95" t="s">
        <v>300</v>
      </c>
      <c r="B55" s="97" t="s">
        <v>57</v>
      </c>
      <c r="C55" s="97" t="s">
        <v>79</v>
      </c>
      <c r="D55" s="97" t="s">
        <v>301</v>
      </c>
      <c r="E55" s="97" t="s">
        <v>20</v>
      </c>
      <c r="F55" s="97" t="s">
        <v>10</v>
      </c>
      <c r="G55" s="97" t="s">
        <v>4</v>
      </c>
      <c r="H55" s="97" t="s">
        <v>76</v>
      </c>
      <c r="I55" s="98">
        <f>I56+I58</f>
        <v>330300</v>
      </c>
      <c r="J55" s="98">
        <f t="shared" ref="J55:K55" si="20">J56+J58</f>
        <v>346900</v>
      </c>
      <c r="K55" s="98">
        <f t="shared" si="20"/>
        <v>364400</v>
      </c>
    </row>
    <row r="56" spans="1:11" ht="58.5" customHeight="1" x14ac:dyDescent="0.3">
      <c r="A56" s="95" t="s">
        <v>302</v>
      </c>
      <c r="B56" s="97" t="s">
        <v>57</v>
      </c>
      <c r="C56" s="97" t="s">
        <v>79</v>
      </c>
      <c r="D56" s="97" t="s">
        <v>301</v>
      </c>
      <c r="E56" s="97" t="s">
        <v>256</v>
      </c>
      <c r="F56" s="97" t="s">
        <v>10</v>
      </c>
      <c r="G56" s="97" t="s">
        <v>4</v>
      </c>
      <c r="H56" s="97" t="s">
        <v>76</v>
      </c>
      <c r="I56" s="98">
        <f>I57</f>
        <v>229200</v>
      </c>
      <c r="J56" s="98">
        <f t="shared" ref="J56:K56" si="21">J57</f>
        <v>240700</v>
      </c>
      <c r="K56" s="98">
        <f t="shared" si="21"/>
        <v>252900</v>
      </c>
    </row>
    <row r="57" spans="1:11" ht="60" customHeight="1" x14ac:dyDescent="0.3">
      <c r="A57" s="95" t="s">
        <v>303</v>
      </c>
      <c r="B57" s="97">
        <v>1</v>
      </c>
      <c r="C57" s="97">
        <v>11</v>
      </c>
      <c r="D57" s="97" t="s">
        <v>301</v>
      </c>
      <c r="E57" s="97" t="s">
        <v>304</v>
      </c>
      <c r="F57" s="97" t="s">
        <v>5</v>
      </c>
      <c r="G57" s="97" t="s">
        <v>4</v>
      </c>
      <c r="H57" s="97" t="s">
        <v>76</v>
      </c>
      <c r="I57" s="98">
        <v>229200</v>
      </c>
      <c r="J57" s="98">
        <v>240700</v>
      </c>
      <c r="K57" s="98">
        <v>252900</v>
      </c>
    </row>
    <row r="58" spans="1:11" ht="80.25" customHeight="1" x14ac:dyDescent="0.3">
      <c r="A58" s="95" t="s">
        <v>427</v>
      </c>
      <c r="B58" s="97" t="s">
        <v>57</v>
      </c>
      <c r="C58" s="97" t="s">
        <v>79</v>
      </c>
      <c r="D58" s="97" t="s">
        <v>301</v>
      </c>
      <c r="E58" s="97" t="s">
        <v>332</v>
      </c>
      <c r="F58" s="97" t="s">
        <v>10</v>
      </c>
      <c r="G58" s="97" t="s">
        <v>4</v>
      </c>
      <c r="H58" s="97" t="s">
        <v>76</v>
      </c>
      <c r="I58" s="98">
        <f>I59</f>
        <v>101100</v>
      </c>
      <c r="J58" s="98">
        <f t="shared" ref="J58:K58" si="22">J59</f>
        <v>106200</v>
      </c>
      <c r="K58" s="98">
        <f t="shared" si="22"/>
        <v>111500</v>
      </c>
    </row>
    <row r="59" spans="1:11" ht="80.25" customHeight="1" x14ac:dyDescent="0.3">
      <c r="A59" s="95" t="s">
        <v>426</v>
      </c>
      <c r="B59" s="97" t="s">
        <v>57</v>
      </c>
      <c r="C59" s="97" t="s">
        <v>79</v>
      </c>
      <c r="D59" s="97" t="s">
        <v>301</v>
      </c>
      <c r="E59" s="97" t="s">
        <v>332</v>
      </c>
      <c r="F59" s="97" t="s">
        <v>5</v>
      </c>
      <c r="G59" s="97" t="s">
        <v>4</v>
      </c>
      <c r="H59" s="97" t="s">
        <v>76</v>
      </c>
      <c r="I59" s="98">
        <v>101100</v>
      </c>
      <c r="J59" s="98">
        <v>106200</v>
      </c>
      <c r="K59" s="98">
        <v>111500</v>
      </c>
    </row>
    <row r="60" spans="1:11" ht="23.25" customHeight="1" x14ac:dyDescent="0.3">
      <c r="A60" s="95" t="s">
        <v>305</v>
      </c>
      <c r="B60" s="96" t="s">
        <v>57</v>
      </c>
      <c r="C60" s="96" t="s">
        <v>80</v>
      </c>
      <c r="D60" s="96" t="s">
        <v>10</v>
      </c>
      <c r="E60" s="96" t="s">
        <v>20</v>
      </c>
      <c r="F60" s="96" t="s">
        <v>10</v>
      </c>
      <c r="G60" s="96" t="s">
        <v>4</v>
      </c>
      <c r="H60" s="97" t="s">
        <v>20</v>
      </c>
      <c r="I60" s="98">
        <f>I61</f>
        <v>1351696.2100000002</v>
      </c>
      <c r="J60" s="98">
        <f t="shared" ref="J60:K60" si="23">J61</f>
        <v>1351696.2100000002</v>
      </c>
      <c r="K60" s="98">
        <f t="shared" si="23"/>
        <v>1351696.2100000002</v>
      </c>
    </row>
    <row r="61" spans="1:11" ht="20.25" customHeight="1" x14ac:dyDescent="0.3">
      <c r="A61" s="95" t="s">
        <v>306</v>
      </c>
      <c r="B61" s="96" t="s">
        <v>57</v>
      </c>
      <c r="C61" s="96" t="s">
        <v>80</v>
      </c>
      <c r="D61" s="96" t="s">
        <v>6</v>
      </c>
      <c r="E61" s="96" t="s">
        <v>20</v>
      </c>
      <c r="F61" s="96" t="s">
        <v>6</v>
      </c>
      <c r="G61" s="96" t="s">
        <v>4</v>
      </c>
      <c r="H61" s="97" t="s">
        <v>76</v>
      </c>
      <c r="I61" s="98">
        <f>I62+I63</f>
        <v>1351696.2100000002</v>
      </c>
      <c r="J61" s="98">
        <f t="shared" ref="J61:K61" si="24">J62+J63</f>
        <v>1351696.2100000002</v>
      </c>
      <c r="K61" s="98">
        <f t="shared" si="24"/>
        <v>1351696.2100000002</v>
      </c>
    </row>
    <row r="62" spans="1:11" ht="23.25" customHeight="1" x14ac:dyDescent="0.3">
      <c r="A62" s="91" t="s">
        <v>397</v>
      </c>
      <c r="B62" s="93" t="s">
        <v>57</v>
      </c>
      <c r="C62" s="93" t="s">
        <v>80</v>
      </c>
      <c r="D62" s="93" t="s">
        <v>6</v>
      </c>
      <c r="E62" s="93" t="s">
        <v>253</v>
      </c>
      <c r="F62" s="93" t="s">
        <v>6</v>
      </c>
      <c r="G62" s="93" t="s">
        <v>4</v>
      </c>
      <c r="H62" s="93" t="s">
        <v>76</v>
      </c>
      <c r="I62" s="98">
        <v>156123.53</v>
      </c>
      <c r="J62" s="98">
        <v>156123.53</v>
      </c>
      <c r="K62" s="98">
        <v>156123.53</v>
      </c>
    </row>
    <row r="63" spans="1:11" ht="21.75" customHeight="1" x14ac:dyDescent="0.3">
      <c r="A63" s="91" t="s">
        <v>398</v>
      </c>
      <c r="B63" s="93" t="s">
        <v>57</v>
      </c>
      <c r="C63" s="93" t="s">
        <v>80</v>
      </c>
      <c r="D63" s="93" t="s">
        <v>6</v>
      </c>
      <c r="E63" s="93" t="s">
        <v>256</v>
      </c>
      <c r="F63" s="93" t="s">
        <v>6</v>
      </c>
      <c r="G63" s="93" t="s">
        <v>4</v>
      </c>
      <c r="H63" s="93" t="s">
        <v>76</v>
      </c>
      <c r="I63" s="98">
        <f>I64+I65</f>
        <v>1195572.6800000002</v>
      </c>
      <c r="J63" s="98">
        <f t="shared" ref="J63:K63" si="25">J64+J65</f>
        <v>1195572.6800000002</v>
      </c>
      <c r="K63" s="98">
        <f t="shared" si="25"/>
        <v>1195572.6800000002</v>
      </c>
    </row>
    <row r="64" spans="1:11" ht="20.25" customHeight="1" x14ac:dyDescent="0.3">
      <c r="A64" s="91" t="s">
        <v>307</v>
      </c>
      <c r="B64" s="93" t="s">
        <v>57</v>
      </c>
      <c r="C64" s="93" t="s">
        <v>80</v>
      </c>
      <c r="D64" s="93" t="s">
        <v>6</v>
      </c>
      <c r="E64" s="93" t="s">
        <v>308</v>
      </c>
      <c r="F64" s="93" t="s">
        <v>6</v>
      </c>
      <c r="G64" s="93" t="s">
        <v>4</v>
      </c>
      <c r="H64" s="93" t="s">
        <v>76</v>
      </c>
      <c r="I64" s="98">
        <v>64973.83</v>
      </c>
      <c r="J64" s="98">
        <v>64973.83</v>
      </c>
      <c r="K64" s="98">
        <v>64973.83</v>
      </c>
    </row>
    <row r="65" spans="1:11" ht="19.5" customHeight="1" x14ac:dyDescent="0.3">
      <c r="A65" s="91" t="s">
        <v>399</v>
      </c>
      <c r="B65" s="93" t="s">
        <v>57</v>
      </c>
      <c r="C65" s="93" t="s">
        <v>80</v>
      </c>
      <c r="D65" s="93" t="s">
        <v>6</v>
      </c>
      <c r="E65" s="93" t="s">
        <v>400</v>
      </c>
      <c r="F65" s="93" t="s">
        <v>6</v>
      </c>
      <c r="G65" s="93" t="s">
        <v>4</v>
      </c>
      <c r="H65" s="93" t="s">
        <v>76</v>
      </c>
      <c r="I65" s="98">
        <v>1130598.8500000001</v>
      </c>
      <c r="J65" s="98">
        <v>1130598.8500000001</v>
      </c>
      <c r="K65" s="98">
        <v>1130598.8500000001</v>
      </c>
    </row>
    <row r="66" spans="1:11" ht="21.75" customHeight="1" x14ac:dyDescent="0.3">
      <c r="A66" s="95" t="s">
        <v>433</v>
      </c>
      <c r="B66" s="97" t="s">
        <v>57</v>
      </c>
      <c r="C66" s="97" t="s">
        <v>243</v>
      </c>
      <c r="D66" s="97" t="s">
        <v>10</v>
      </c>
      <c r="E66" s="97" t="s">
        <v>20</v>
      </c>
      <c r="F66" s="97" t="s">
        <v>10</v>
      </c>
      <c r="G66" s="97" t="s">
        <v>4</v>
      </c>
      <c r="H66" s="97" t="s">
        <v>20</v>
      </c>
      <c r="I66" s="98">
        <f>I67</f>
        <v>1297688.7</v>
      </c>
      <c r="J66" s="98">
        <f t="shared" ref="J66:K68" si="26">J67</f>
        <v>1362573.14</v>
      </c>
      <c r="K66" s="98">
        <f t="shared" si="26"/>
        <v>1430701.79</v>
      </c>
    </row>
    <row r="67" spans="1:11" ht="21.75" customHeight="1" x14ac:dyDescent="0.3">
      <c r="A67" s="95" t="s">
        <v>432</v>
      </c>
      <c r="B67" s="97" t="s">
        <v>57</v>
      </c>
      <c r="C67" s="97" t="s">
        <v>243</v>
      </c>
      <c r="D67" s="97" t="s">
        <v>6</v>
      </c>
      <c r="E67" s="97" t="s">
        <v>20</v>
      </c>
      <c r="F67" s="97" t="s">
        <v>10</v>
      </c>
      <c r="G67" s="97" t="s">
        <v>4</v>
      </c>
      <c r="H67" s="97" t="s">
        <v>336</v>
      </c>
      <c r="I67" s="98">
        <f>I68</f>
        <v>1297688.7</v>
      </c>
      <c r="J67" s="98">
        <f t="shared" si="26"/>
        <v>1362573.14</v>
      </c>
      <c r="K67" s="98">
        <f t="shared" si="26"/>
        <v>1430701.79</v>
      </c>
    </row>
    <row r="68" spans="1:11" ht="22.5" customHeight="1" x14ac:dyDescent="0.3">
      <c r="A68" s="95" t="s">
        <v>431</v>
      </c>
      <c r="B68" s="97" t="s">
        <v>57</v>
      </c>
      <c r="C68" s="97" t="s">
        <v>243</v>
      </c>
      <c r="D68" s="97" t="s">
        <v>6</v>
      </c>
      <c r="E68" s="97" t="s">
        <v>429</v>
      </c>
      <c r="F68" s="97" t="s">
        <v>10</v>
      </c>
      <c r="G68" s="97" t="s">
        <v>4</v>
      </c>
      <c r="H68" s="97" t="s">
        <v>336</v>
      </c>
      <c r="I68" s="98">
        <f>I69</f>
        <v>1297688.7</v>
      </c>
      <c r="J68" s="98">
        <f t="shared" si="26"/>
        <v>1362573.14</v>
      </c>
      <c r="K68" s="98">
        <f t="shared" si="26"/>
        <v>1430701.79</v>
      </c>
    </row>
    <row r="69" spans="1:11" ht="39" customHeight="1" x14ac:dyDescent="0.3">
      <c r="A69" s="95" t="s">
        <v>430</v>
      </c>
      <c r="B69" s="97" t="s">
        <v>57</v>
      </c>
      <c r="C69" s="97" t="s">
        <v>243</v>
      </c>
      <c r="D69" s="97" t="s">
        <v>6</v>
      </c>
      <c r="E69" s="97" t="s">
        <v>428</v>
      </c>
      <c r="F69" s="97" t="s">
        <v>5</v>
      </c>
      <c r="G69" s="97" t="s">
        <v>4</v>
      </c>
      <c r="H69" s="97" t="s">
        <v>336</v>
      </c>
      <c r="I69" s="98">
        <v>1297688.7</v>
      </c>
      <c r="J69" s="98">
        <v>1362573.14</v>
      </c>
      <c r="K69" s="98">
        <v>1430701.79</v>
      </c>
    </row>
    <row r="70" spans="1:11" ht="21.75" customHeight="1" x14ac:dyDescent="0.3">
      <c r="A70" s="95" t="s">
        <v>309</v>
      </c>
      <c r="B70" s="96" t="s">
        <v>57</v>
      </c>
      <c r="C70" s="96" t="s">
        <v>81</v>
      </c>
      <c r="D70" s="96" t="s">
        <v>10</v>
      </c>
      <c r="E70" s="96" t="s">
        <v>20</v>
      </c>
      <c r="F70" s="96" t="s">
        <v>10</v>
      </c>
      <c r="G70" s="96" t="s">
        <v>4</v>
      </c>
      <c r="H70" s="97" t="s">
        <v>20</v>
      </c>
      <c r="I70" s="98">
        <f>I71+I76</f>
        <v>1322700</v>
      </c>
      <c r="J70" s="98">
        <f t="shared" ref="J70:K70" si="27">J71+J76</f>
        <v>1388700</v>
      </c>
      <c r="K70" s="98">
        <f t="shared" si="27"/>
        <v>1458300</v>
      </c>
    </row>
    <row r="71" spans="1:11" ht="39" customHeight="1" x14ac:dyDescent="0.3">
      <c r="A71" s="95" t="s">
        <v>312</v>
      </c>
      <c r="B71" s="96" t="s">
        <v>57</v>
      </c>
      <c r="C71" s="96" t="s">
        <v>81</v>
      </c>
      <c r="D71" s="96" t="s">
        <v>313</v>
      </c>
      <c r="E71" s="96" t="s">
        <v>20</v>
      </c>
      <c r="F71" s="96" t="s">
        <v>10</v>
      </c>
      <c r="G71" s="96" t="s">
        <v>4</v>
      </c>
      <c r="H71" s="97" t="s">
        <v>314</v>
      </c>
      <c r="I71" s="98">
        <f>I72+I74</f>
        <v>1125600</v>
      </c>
      <c r="J71" s="98">
        <f>J72+J74</f>
        <v>1181800</v>
      </c>
      <c r="K71" s="98">
        <f>K72+K74</f>
        <v>1241000</v>
      </c>
    </row>
    <row r="72" spans="1:11" ht="36.75" customHeight="1" x14ac:dyDescent="0.3">
      <c r="A72" s="95" t="s">
        <v>315</v>
      </c>
      <c r="B72" s="96" t="s">
        <v>57</v>
      </c>
      <c r="C72" s="96" t="s">
        <v>81</v>
      </c>
      <c r="D72" s="96" t="s">
        <v>313</v>
      </c>
      <c r="E72" s="96" t="s">
        <v>253</v>
      </c>
      <c r="F72" s="96" t="s">
        <v>10</v>
      </c>
      <c r="G72" s="96" t="s">
        <v>4</v>
      </c>
      <c r="H72" s="97" t="s">
        <v>314</v>
      </c>
      <c r="I72" s="98">
        <f>I73</f>
        <v>1021000</v>
      </c>
      <c r="J72" s="98">
        <f t="shared" ref="J72:K72" si="28">J73</f>
        <v>1072000</v>
      </c>
      <c r="K72" s="98">
        <f t="shared" si="28"/>
        <v>1125700</v>
      </c>
    </row>
    <row r="73" spans="1:11" ht="57.75" customHeight="1" x14ac:dyDescent="0.3">
      <c r="A73" s="106" t="s">
        <v>316</v>
      </c>
      <c r="B73" s="97">
        <v>1</v>
      </c>
      <c r="C73" s="97">
        <v>14</v>
      </c>
      <c r="D73" s="97" t="s">
        <v>313</v>
      </c>
      <c r="E73" s="97" t="s">
        <v>292</v>
      </c>
      <c r="F73" s="97" t="s">
        <v>5</v>
      </c>
      <c r="G73" s="97" t="s">
        <v>4</v>
      </c>
      <c r="H73" s="97" t="s">
        <v>314</v>
      </c>
      <c r="I73" s="98">
        <v>1021000</v>
      </c>
      <c r="J73" s="98">
        <v>1072000</v>
      </c>
      <c r="K73" s="98">
        <v>1125700</v>
      </c>
    </row>
    <row r="74" spans="1:11" ht="37.5" customHeight="1" x14ac:dyDescent="0.3">
      <c r="A74" s="101" t="s">
        <v>317</v>
      </c>
      <c r="B74" s="97" t="s">
        <v>57</v>
      </c>
      <c r="C74" s="97" t="s">
        <v>81</v>
      </c>
      <c r="D74" s="97" t="s">
        <v>313</v>
      </c>
      <c r="E74" s="97" t="s">
        <v>254</v>
      </c>
      <c r="F74" s="97" t="s">
        <v>10</v>
      </c>
      <c r="G74" s="97" t="s">
        <v>4</v>
      </c>
      <c r="H74" s="97" t="s">
        <v>314</v>
      </c>
      <c r="I74" s="98">
        <f>I75</f>
        <v>104600</v>
      </c>
      <c r="J74" s="98">
        <f t="shared" ref="J74:K74" si="29">J75</f>
        <v>109800</v>
      </c>
      <c r="K74" s="98">
        <f t="shared" si="29"/>
        <v>115300</v>
      </c>
    </row>
    <row r="75" spans="1:11" ht="36.75" customHeight="1" x14ac:dyDescent="0.3">
      <c r="A75" s="102" t="s">
        <v>318</v>
      </c>
      <c r="B75" s="97" t="s">
        <v>57</v>
      </c>
      <c r="C75" s="97" t="s">
        <v>81</v>
      </c>
      <c r="D75" s="97" t="s">
        <v>313</v>
      </c>
      <c r="E75" s="97" t="s">
        <v>295</v>
      </c>
      <c r="F75" s="97" t="s">
        <v>5</v>
      </c>
      <c r="G75" s="97" t="s">
        <v>4</v>
      </c>
      <c r="H75" s="97" t="s">
        <v>314</v>
      </c>
      <c r="I75" s="98">
        <v>104600</v>
      </c>
      <c r="J75" s="98">
        <v>109800</v>
      </c>
      <c r="K75" s="98">
        <v>115300</v>
      </c>
    </row>
    <row r="76" spans="1:11" ht="38.25" customHeight="1" x14ac:dyDescent="0.3">
      <c r="A76" s="102" t="s">
        <v>401</v>
      </c>
      <c r="B76" s="97" t="s">
        <v>57</v>
      </c>
      <c r="C76" s="97" t="s">
        <v>81</v>
      </c>
      <c r="D76" s="97" t="s">
        <v>243</v>
      </c>
      <c r="E76" s="97" t="s">
        <v>20</v>
      </c>
      <c r="F76" s="97" t="s">
        <v>10</v>
      </c>
      <c r="G76" s="97" t="s">
        <v>4</v>
      </c>
      <c r="H76" s="97" t="s">
        <v>20</v>
      </c>
      <c r="I76" s="98">
        <f>I77</f>
        <v>197100</v>
      </c>
      <c r="J76" s="98">
        <f t="shared" ref="J76:K76" si="30">J77</f>
        <v>206900</v>
      </c>
      <c r="K76" s="98">
        <f t="shared" si="30"/>
        <v>217300</v>
      </c>
    </row>
    <row r="77" spans="1:11" ht="38.25" customHeight="1" x14ac:dyDescent="0.3">
      <c r="A77" s="102" t="s">
        <v>402</v>
      </c>
      <c r="B77" s="97" t="s">
        <v>57</v>
      </c>
      <c r="C77" s="97" t="s">
        <v>81</v>
      </c>
      <c r="D77" s="97" t="s">
        <v>243</v>
      </c>
      <c r="E77" s="97" t="s">
        <v>310</v>
      </c>
      <c r="F77" s="97" t="s">
        <v>5</v>
      </c>
      <c r="G77" s="97" t="s">
        <v>4</v>
      </c>
      <c r="H77" s="97" t="s">
        <v>82</v>
      </c>
      <c r="I77" s="98">
        <v>197100</v>
      </c>
      <c r="J77" s="98">
        <v>206900</v>
      </c>
      <c r="K77" s="98">
        <v>217300</v>
      </c>
    </row>
    <row r="78" spans="1:11" ht="25.5" customHeight="1" x14ac:dyDescent="0.3">
      <c r="A78" s="95" t="s">
        <v>319</v>
      </c>
      <c r="B78" s="96" t="s">
        <v>57</v>
      </c>
      <c r="C78" s="96" t="s">
        <v>77</v>
      </c>
      <c r="D78" s="96" t="s">
        <v>10</v>
      </c>
      <c r="E78" s="96" t="s">
        <v>20</v>
      </c>
      <c r="F78" s="96" t="s">
        <v>10</v>
      </c>
      <c r="G78" s="96" t="s">
        <v>4</v>
      </c>
      <c r="H78" s="97" t="s">
        <v>20</v>
      </c>
      <c r="I78" s="98">
        <f>I79</f>
        <v>1349240</v>
      </c>
      <c r="J78" s="98">
        <f t="shared" ref="J78:K78" si="31">J79</f>
        <v>1408340</v>
      </c>
      <c r="K78" s="98">
        <f t="shared" si="31"/>
        <v>1334240</v>
      </c>
    </row>
    <row r="79" spans="1:11" ht="39.75" customHeight="1" x14ac:dyDescent="0.3">
      <c r="A79" s="95" t="s">
        <v>320</v>
      </c>
      <c r="B79" s="97" t="s">
        <v>57</v>
      </c>
      <c r="C79" s="97" t="s">
        <v>77</v>
      </c>
      <c r="D79" s="97" t="s">
        <v>6</v>
      </c>
      <c r="E79" s="97" t="s">
        <v>20</v>
      </c>
      <c r="F79" s="97" t="s">
        <v>6</v>
      </c>
      <c r="G79" s="97" t="s">
        <v>4</v>
      </c>
      <c r="H79" s="97" t="s">
        <v>321</v>
      </c>
      <c r="I79" s="98">
        <f>I80+I82+I84+I86+I88+I90+I92+I94+I96+I98</f>
        <v>1349240</v>
      </c>
      <c r="J79" s="98">
        <f t="shared" ref="J79:K79" si="32">J80+J82+J84+J86+J88+J90+J92+J94+J96+J98</f>
        <v>1408340</v>
      </c>
      <c r="K79" s="98">
        <f t="shared" si="32"/>
        <v>1334240</v>
      </c>
    </row>
    <row r="80" spans="1:11" ht="60.75" customHeight="1" x14ac:dyDescent="0.3">
      <c r="A80" s="100" t="s">
        <v>322</v>
      </c>
      <c r="B80" s="97" t="s">
        <v>57</v>
      </c>
      <c r="C80" s="97" t="s">
        <v>77</v>
      </c>
      <c r="D80" s="97" t="s">
        <v>6</v>
      </c>
      <c r="E80" s="97" t="s">
        <v>310</v>
      </c>
      <c r="F80" s="97" t="s">
        <v>6</v>
      </c>
      <c r="G80" s="97" t="s">
        <v>4</v>
      </c>
      <c r="H80" s="97" t="s">
        <v>321</v>
      </c>
      <c r="I80" s="98">
        <f>I81</f>
        <v>69400</v>
      </c>
      <c r="J80" s="98">
        <f t="shared" ref="J80:K80" si="33">J81</f>
        <v>83000</v>
      </c>
      <c r="K80" s="98">
        <f t="shared" si="33"/>
        <v>83400</v>
      </c>
    </row>
    <row r="81" spans="1:11" ht="77.25" customHeight="1" x14ac:dyDescent="0.3">
      <c r="A81" s="95" t="s">
        <v>323</v>
      </c>
      <c r="B81" s="97" t="s">
        <v>57</v>
      </c>
      <c r="C81" s="97" t="s">
        <v>77</v>
      </c>
      <c r="D81" s="97" t="s">
        <v>6</v>
      </c>
      <c r="E81" s="97" t="s">
        <v>311</v>
      </c>
      <c r="F81" s="97" t="s">
        <v>6</v>
      </c>
      <c r="G81" s="97" t="s">
        <v>4</v>
      </c>
      <c r="H81" s="97" t="s">
        <v>321</v>
      </c>
      <c r="I81" s="98">
        <v>69400</v>
      </c>
      <c r="J81" s="98">
        <v>83000</v>
      </c>
      <c r="K81" s="94">
        <v>83400</v>
      </c>
    </row>
    <row r="82" spans="1:11" ht="57.75" customHeight="1" x14ac:dyDescent="0.3">
      <c r="A82" s="91" t="s">
        <v>324</v>
      </c>
      <c r="B82" s="93" t="s">
        <v>57</v>
      </c>
      <c r="C82" s="93" t="s">
        <v>77</v>
      </c>
      <c r="D82" s="93" t="s">
        <v>6</v>
      </c>
      <c r="E82" s="93" t="s">
        <v>325</v>
      </c>
      <c r="F82" s="93" t="s">
        <v>6</v>
      </c>
      <c r="G82" s="93" t="s">
        <v>4</v>
      </c>
      <c r="H82" s="93" t="s">
        <v>321</v>
      </c>
      <c r="I82" s="98">
        <f>I83</f>
        <v>339200</v>
      </c>
      <c r="J82" s="98">
        <f t="shared" ref="J82:K82" si="34">J83</f>
        <v>357000</v>
      </c>
      <c r="K82" s="98">
        <f t="shared" si="34"/>
        <v>347500</v>
      </c>
    </row>
    <row r="83" spans="1:11" ht="78" customHeight="1" x14ac:dyDescent="0.3">
      <c r="A83" s="91" t="s">
        <v>326</v>
      </c>
      <c r="B83" s="93" t="s">
        <v>57</v>
      </c>
      <c r="C83" s="93" t="s">
        <v>77</v>
      </c>
      <c r="D83" s="93" t="s">
        <v>6</v>
      </c>
      <c r="E83" s="93" t="s">
        <v>327</v>
      </c>
      <c r="F83" s="93" t="s">
        <v>6</v>
      </c>
      <c r="G83" s="93" t="s">
        <v>4</v>
      </c>
      <c r="H83" s="93" t="s">
        <v>321</v>
      </c>
      <c r="I83" s="98">
        <v>339200</v>
      </c>
      <c r="J83" s="98">
        <v>357000</v>
      </c>
      <c r="K83" s="94">
        <v>347500</v>
      </c>
    </row>
    <row r="84" spans="1:11" ht="56.25" customHeight="1" x14ac:dyDescent="0.3">
      <c r="A84" s="91" t="s">
        <v>328</v>
      </c>
      <c r="B84" s="93" t="s">
        <v>57</v>
      </c>
      <c r="C84" s="93" t="s">
        <v>77</v>
      </c>
      <c r="D84" s="93" t="s">
        <v>6</v>
      </c>
      <c r="E84" s="93" t="s">
        <v>297</v>
      </c>
      <c r="F84" s="93" t="s">
        <v>6</v>
      </c>
      <c r="G84" s="93" t="s">
        <v>4</v>
      </c>
      <c r="H84" s="93" t="s">
        <v>321</v>
      </c>
      <c r="I84" s="94">
        <f>I85</f>
        <v>63740</v>
      </c>
      <c r="J84" s="94">
        <f t="shared" ref="J84:K84" si="35">J85</f>
        <v>66340</v>
      </c>
      <c r="K84" s="94">
        <f t="shared" si="35"/>
        <v>68540</v>
      </c>
    </row>
    <row r="85" spans="1:11" ht="74.25" customHeight="1" x14ac:dyDescent="0.3">
      <c r="A85" s="95" t="s">
        <v>329</v>
      </c>
      <c r="B85" s="93" t="s">
        <v>57</v>
      </c>
      <c r="C85" s="93" t="s">
        <v>77</v>
      </c>
      <c r="D85" s="93" t="s">
        <v>6</v>
      </c>
      <c r="E85" s="93" t="s">
        <v>330</v>
      </c>
      <c r="F85" s="93" t="s">
        <v>6</v>
      </c>
      <c r="G85" s="93" t="s">
        <v>4</v>
      </c>
      <c r="H85" s="93" t="s">
        <v>321</v>
      </c>
      <c r="I85" s="98">
        <v>63740</v>
      </c>
      <c r="J85" s="98">
        <v>66340</v>
      </c>
      <c r="K85" s="98">
        <v>68540</v>
      </c>
    </row>
    <row r="86" spans="1:11" ht="57.75" customHeight="1" x14ac:dyDescent="0.3">
      <c r="A86" s="95" t="s">
        <v>331</v>
      </c>
      <c r="B86" s="93" t="s">
        <v>57</v>
      </c>
      <c r="C86" s="93" t="s">
        <v>77</v>
      </c>
      <c r="D86" s="93" t="s">
        <v>6</v>
      </c>
      <c r="E86" s="93" t="s">
        <v>332</v>
      </c>
      <c r="F86" s="93" t="s">
        <v>6</v>
      </c>
      <c r="G86" s="93" t="s">
        <v>4</v>
      </c>
      <c r="H86" s="93" t="s">
        <v>321</v>
      </c>
      <c r="I86" s="98">
        <f>I87</f>
        <v>108800</v>
      </c>
      <c r="J86" s="98">
        <f t="shared" ref="J86:K86" si="36">J87</f>
        <v>99400</v>
      </c>
      <c r="K86" s="98">
        <f t="shared" si="36"/>
        <v>92300</v>
      </c>
    </row>
    <row r="87" spans="1:11" ht="77.25" customHeight="1" x14ac:dyDescent="0.3">
      <c r="A87" s="95" t="s">
        <v>333</v>
      </c>
      <c r="B87" s="93" t="s">
        <v>57</v>
      </c>
      <c r="C87" s="93" t="s">
        <v>77</v>
      </c>
      <c r="D87" s="93" t="s">
        <v>6</v>
      </c>
      <c r="E87" s="93" t="s">
        <v>334</v>
      </c>
      <c r="F87" s="93" t="s">
        <v>6</v>
      </c>
      <c r="G87" s="93" t="s">
        <v>4</v>
      </c>
      <c r="H87" s="93" t="s">
        <v>321</v>
      </c>
      <c r="I87" s="98">
        <v>108800</v>
      </c>
      <c r="J87" s="98">
        <v>99400</v>
      </c>
      <c r="K87" s="98">
        <v>92300</v>
      </c>
    </row>
    <row r="88" spans="1:11" ht="56.25" customHeight="1" x14ac:dyDescent="0.3">
      <c r="A88" s="95" t="s">
        <v>335</v>
      </c>
      <c r="B88" s="93" t="s">
        <v>57</v>
      </c>
      <c r="C88" s="93" t="s">
        <v>77</v>
      </c>
      <c r="D88" s="93" t="s">
        <v>6</v>
      </c>
      <c r="E88" s="93" t="s">
        <v>336</v>
      </c>
      <c r="F88" s="93" t="s">
        <v>6</v>
      </c>
      <c r="G88" s="93" t="s">
        <v>4</v>
      </c>
      <c r="H88" s="93" t="s">
        <v>321</v>
      </c>
      <c r="I88" s="98">
        <f>I89</f>
        <v>7800</v>
      </c>
      <c r="J88" s="98">
        <f t="shared" ref="J88:K88" si="37">J89</f>
        <v>8400</v>
      </c>
      <c r="K88" s="98">
        <f t="shared" si="37"/>
        <v>10200</v>
      </c>
    </row>
    <row r="89" spans="1:11" ht="74.25" customHeight="1" x14ac:dyDescent="0.3">
      <c r="A89" s="95" t="s">
        <v>337</v>
      </c>
      <c r="B89" s="93" t="s">
        <v>57</v>
      </c>
      <c r="C89" s="93" t="s">
        <v>77</v>
      </c>
      <c r="D89" s="93" t="s">
        <v>6</v>
      </c>
      <c r="E89" s="93" t="s">
        <v>338</v>
      </c>
      <c r="F89" s="93" t="s">
        <v>6</v>
      </c>
      <c r="G89" s="93" t="s">
        <v>4</v>
      </c>
      <c r="H89" s="93" t="s">
        <v>321</v>
      </c>
      <c r="I89" s="98">
        <v>7800</v>
      </c>
      <c r="J89" s="98">
        <v>8400</v>
      </c>
      <c r="K89" s="98">
        <v>10200</v>
      </c>
    </row>
    <row r="90" spans="1:11" ht="55.5" customHeight="1" x14ac:dyDescent="0.3">
      <c r="A90" s="95" t="s">
        <v>339</v>
      </c>
      <c r="B90" s="97" t="s">
        <v>57</v>
      </c>
      <c r="C90" s="97" t="s">
        <v>77</v>
      </c>
      <c r="D90" s="97" t="s">
        <v>6</v>
      </c>
      <c r="E90" s="97" t="s">
        <v>321</v>
      </c>
      <c r="F90" s="97" t="s">
        <v>6</v>
      </c>
      <c r="G90" s="97" t="s">
        <v>4</v>
      </c>
      <c r="H90" s="97" t="s">
        <v>321</v>
      </c>
      <c r="I90" s="98">
        <f>I91</f>
        <v>118500</v>
      </c>
      <c r="J90" s="98">
        <f t="shared" ref="J90:K90" si="38">J91</f>
        <v>126000</v>
      </c>
      <c r="K90" s="98">
        <f t="shared" si="38"/>
        <v>94100</v>
      </c>
    </row>
    <row r="91" spans="1:11" ht="77.25" customHeight="1" x14ac:dyDescent="0.3">
      <c r="A91" s="95" t="s">
        <v>340</v>
      </c>
      <c r="B91" s="97" t="s">
        <v>57</v>
      </c>
      <c r="C91" s="97" t="s">
        <v>77</v>
      </c>
      <c r="D91" s="97" t="s">
        <v>6</v>
      </c>
      <c r="E91" s="97" t="s">
        <v>341</v>
      </c>
      <c r="F91" s="97" t="s">
        <v>6</v>
      </c>
      <c r="G91" s="97" t="s">
        <v>4</v>
      </c>
      <c r="H91" s="97" t="s">
        <v>321</v>
      </c>
      <c r="I91" s="98">
        <v>118500</v>
      </c>
      <c r="J91" s="98">
        <v>126000</v>
      </c>
      <c r="K91" s="98">
        <v>94100</v>
      </c>
    </row>
    <row r="92" spans="1:11" ht="57.75" customHeight="1" x14ac:dyDescent="0.3">
      <c r="A92" s="95" t="s">
        <v>342</v>
      </c>
      <c r="B92" s="97" t="s">
        <v>57</v>
      </c>
      <c r="C92" s="97" t="s">
        <v>77</v>
      </c>
      <c r="D92" s="97" t="s">
        <v>6</v>
      </c>
      <c r="E92" s="97" t="s">
        <v>99</v>
      </c>
      <c r="F92" s="97" t="s">
        <v>6</v>
      </c>
      <c r="G92" s="97" t="s">
        <v>4</v>
      </c>
      <c r="H92" s="97" t="s">
        <v>321</v>
      </c>
      <c r="I92" s="98">
        <f>I93</f>
        <v>11900</v>
      </c>
      <c r="J92" s="98">
        <f t="shared" ref="J92:K92" si="39">J93</f>
        <v>11300</v>
      </c>
      <c r="K92" s="98">
        <f t="shared" si="39"/>
        <v>8000</v>
      </c>
    </row>
    <row r="93" spans="1:11" ht="98.25" customHeight="1" x14ac:dyDescent="0.3">
      <c r="A93" s="95" t="s">
        <v>343</v>
      </c>
      <c r="B93" s="97" t="s">
        <v>57</v>
      </c>
      <c r="C93" s="97" t="s">
        <v>77</v>
      </c>
      <c r="D93" s="97" t="s">
        <v>6</v>
      </c>
      <c r="E93" s="97" t="s">
        <v>344</v>
      </c>
      <c r="F93" s="97" t="s">
        <v>6</v>
      </c>
      <c r="G93" s="97" t="s">
        <v>4</v>
      </c>
      <c r="H93" s="97" t="s">
        <v>321</v>
      </c>
      <c r="I93" s="98">
        <v>11900</v>
      </c>
      <c r="J93" s="98">
        <v>11300</v>
      </c>
      <c r="K93" s="98">
        <v>8000</v>
      </c>
    </row>
    <row r="94" spans="1:11" ht="57" customHeight="1" x14ac:dyDescent="0.3">
      <c r="A94" s="95" t="s">
        <v>345</v>
      </c>
      <c r="B94" s="97" t="s">
        <v>57</v>
      </c>
      <c r="C94" s="97" t="s">
        <v>77</v>
      </c>
      <c r="D94" s="97" t="s">
        <v>6</v>
      </c>
      <c r="E94" s="97" t="s">
        <v>346</v>
      </c>
      <c r="F94" s="97" t="s">
        <v>6</v>
      </c>
      <c r="G94" s="97" t="s">
        <v>4</v>
      </c>
      <c r="H94" s="97" t="s">
        <v>321</v>
      </c>
      <c r="I94" s="98">
        <f>I95</f>
        <v>6200</v>
      </c>
      <c r="J94" s="98">
        <f t="shared" ref="J94:K94" si="40">J95</f>
        <v>7500</v>
      </c>
      <c r="K94" s="98">
        <f t="shared" si="40"/>
        <v>10000</v>
      </c>
    </row>
    <row r="95" spans="1:11" ht="79.5" customHeight="1" x14ac:dyDescent="0.3">
      <c r="A95" s="95" t="s">
        <v>347</v>
      </c>
      <c r="B95" s="97" t="s">
        <v>57</v>
      </c>
      <c r="C95" s="97" t="s">
        <v>77</v>
      </c>
      <c r="D95" s="97" t="s">
        <v>6</v>
      </c>
      <c r="E95" s="97" t="s">
        <v>348</v>
      </c>
      <c r="F95" s="97" t="s">
        <v>6</v>
      </c>
      <c r="G95" s="97" t="s">
        <v>4</v>
      </c>
      <c r="H95" s="97" t="s">
        <v>321</v>
      </c>
      <c r="I95" s="98">
        <v>6200</v>
      </c>
      <c r="J95" s="98">
        <v>7500</v>
      </c>
      <c r="K95" s="98">
        <v>10000</v>
      </c>
    </row>
    <row r="96" spans="1:11" ht="56.25" customHeight="1" x14ac:dyDescent="0.3">
      <c r="A96" s="95" t="s">
        <v>349</v>
      </c>
      <c r="B96" s="97" t="s">
        <v>57</v>
      </c>
      <c r="C96" s="97" t="s">
        <v>77</v>
      </c>
      <c r="D96" s="97" t="s">
        <v>6</v>
      </c>
      <c r="E96" s="97" t="s">
        <v>350</v>
      </c>
      <c r="F96" s="97" t="s">
        <v>6</v>
      </c>
      <c r="G96" s="97" t="s">
        <v>4</v>
      </c>
      <c r="H96" s="97" t="s">
        <v>321</v>
      </c>
      <c r="I96" s="98">
        <f>I97</f>
        <v>28700</v>
      </c>
      <c r="J96" s="98">
        <f t="shared" ref="J96:K96" si="41">J97</f>
        <v>24000</v>
      </c>
      <c r="K96" s="98">
        <f t="shared" si="41"/>
        <v>23600</v>
      </c>
    </row>
    <row r="97" spans="1:13" ht="77.25" customHeight="1" x14ac:dyDescent="0.3">
      <c r="A97" s="95" t="s">
        <v>351</v>
      </c>
      <c r="B97" s="97" t="s">
        <v>57</v>
      </c>
      <c r="C97" s="97" t="s">
        <v>77</v>
      </c>
      <c r="D97" s="97" t="s">
        <v>6</v>
      </c>
      <c r="E97" s="97" t="s">
        <v>352</v>
      </c>
      <c r="F97" s="97" t="s">
        <v>6</v>
      </c>
      <c r="G97" s="97" t="s">
        <v>4</v>
      </c>
      <c r="H97" s="97" t="s">
        <v>321</v>
      </c>
      <c r="I97" s="98">
        <v>28700</v>
      </c>
      <c r="J97" s="98">
        <v>24000</v>
      </c>
      <c r="K97" s="98">
        <v>23600</v>
      </c>
      <c r="L97" s="104"/>
      <c r="M97" s="105"/>
    </row>
    <row r="98" spans="1:13" ht="58.5" customHeight="1" x14ac:dyDescent="0.3">
      <c r="A98" s="95" t="s">
        <v>353</v>
      </c>
      <c r="B98" s="97" t="s">
        <v>57</v>
      </c>
      <c r="C98" s="97" t="s">
        <v>77</v>
      </c>
      <c r="D98" s="97" t="s">
        <v>6</v>
      </c>
      <c r="E98" s="97" t="s">
        <v>354</v>
      </c>
      <c r="F98" s="97" t="s">
        <v>6</v>
      </c>
      <c r="G98" s="97" t="s">
        <v>4</v>
      </c>
      <c r="H98" s="97" t="s">
        <v>321</v>
      </c>
      <c r="I98" s="98">
        <f>I99</f>
        <v>595000</v>
      </c>
      <c r="J98" s="98">
        <f t="shared" ref="J98:K98" si="42">J99</f>
        <v>625400</v>
      </c>
      <c r="K98" s="98">
        <f t="shared" si="42"/>
        <v>596600</v>
      </c>
    </row>
    <row r="99" spans="1:13" ht="75" customHeight="1" x14ac:dyDescent="0.3">
      <c r="A99" s="95" t="s">
        <v>355</v>
      </c>
      <c r="B99" s="97" t="s">
        <v>57</v>
      </c>
      <c r="C99" s="97" t="s">
        <v>77</v>
      </c>
      <c r="D99" s="97" t="s">
        <v>6</v>
      </c>
      <c r="E99" s="97" t="s">
        <v>356</v>
      </c>
      <c r="F99" s="97" t="s">
        <v>6</v>
      </c>
      <c r="G99" s="97" t="s">
        <v>4</v>
      </c>
      <c r="H99" s="97" t="s">
        <v>321</v>
      </c>
      <c r="I99" s="98">
        <v>595000</v>
      </c>
      <c r="J99" s="98">
        <v>625400</v>
      </c>
      <c r="K99" s="98">
        <v>596600</v>
      </c>
    </row>
    <row r="100" spans="1:13" ht="33" customHeight="1" x14ac:dyDescent="0.3">
      <c r="A100" s="16" t="s">
        <v>83</v>
      </c>
      <c r="B100" s="263"/>
      <c r="C100" s="264"/>
      <c r="D100" s="264"/>
      <c r="E100" s="264"/>
      <c r="F100" s="264"/>
      <c r="G100" s="264"/>
      <c r="H100" s="265"/>
      <c r="I100" s="103">
        <f>I12</f>
        <v>304125503.18999994</v>
      </c>
      <c r="J100" s="103">
        <f>J12</f>
        <v>320853143.28999996</v>
      </c>
      <c r="K100" s="103">
        <f>K12</f>
        <v>336940137.24000001</v>
      </c>
    </row>
  </sheetData>
  <protectedRanges>
    <protectedRange sqref="B78:B81 B39:B54 B60:B73 B12:B36" name="krista_tf_11_0_0_1_1_1_3_5_2"/>
    <protectedRange sqref="C78:C81 C39:C54 C60:C73 C12:C36" name="krista_tf_12_0_0_1_1_1_3_5_2"/>
    <protectedRange sqref="D78:D81 D39:D54 D60:D73 D12:D36" name="krista_tf_13_0_0_1_1_1_3_5_2"/>
    <protectedRange sqref="E78:E81 E39:E54 E60:E73 E12:E36" name="krista_tf_14_0_0_1_1_1_3_5_2"/>
    <protectedRange sqref="F78:F81 F39:F54 F60:F73 F12:F36" name="krista_tf_15_0_0_1_1_1_3_5_2"/>
    <protectedRange sqref="G22:J22 G36:J36 I38:J38 G41:J41 I83:J83 G47:J47 G51:J51 G19:K21 G24:J24 G23:K23 G25:K25 G26:J28 K27 I37:K37 G50:K50 G46:K46 I76:K76 G81:J81 I82:K82 G39:K40 I57:J57 I75:J75 I74:K74 G64:J65 G45:J45 I77:J77 G60:K63 G78:K80 G29:K35 G49:J49 G48:K48 G54:J54 G52:K53 G42:K44 I59:J59 I58:K58 I55:K56 G12:K14 G66:K73 G15:J18" name="krista_tf_16_0_0_1_1_1_3_6_2"/>
    <protectedRange sqref="B84 B90:B99" name="krista_tf_11_0_0_1_1_1_4_2_1"/>
    <protectedRange sqref="C84 C90:C99" name="krista_tf_12_0_0_1_1_1_4_2_1"/>
    <protectedRange sqref="D84 D90:D99" name="krista_tf_13_0_0_1_1_1_4_2_1"/>
    <protectedRange sqref="E84 E90:E99" name="krista_tf_14_0_0_1_1_1_4_2_1"/>
    <protectedRange sqref="F84 F90:F99" name="krista_tf_15_0_0_1_1_1_4_2_1"/>
    <protectedRange sqref="G84:K84 G91:J91 G90:K90 G92:K99 I85:K89" name="krista_tf_16_0_0_1_1_1_4_2_1"/>
    <protectedRange sqref="B37:B38" name="krista_tf_11_0_0_1_1_1_3_2_1_1"/>
    <protectedRange sqref="C37:C38" name="krista_tf_12_0_0_1_1_1_3_2_1_1"/>
    <protectedRange sqref="D37:D38" name="krista_tf_13_0_0_1_1_1_3_2_1_1"/>
    <protectedRange sqref="E37:E38" name="krista_tf_14_0_0_1_1_1_3_2_1_1"/>
    <protectedRange sqref="F37:F38" name="krista_tf_15_0_0_1_1_1_3_2_1_1"/>
    <protectedRange sqref="G37:H38" name="krista_tf_16_0_0_1_1_1_3_2_1_1"/>
    <protectedRange sqref="B74:B77" name="krista_tf_11_0_0_1_1_1_3_3_1_1"/>
    <protectedRange sqref="C74:C77" name="krista_tf_12_0_0_1_1_1_3_3_1_1"/>
    <protectedRange sqref="D74:D77" name="krista_tf_13_0_0_1_1_1_3_3_1_1"/>
    <protectedRange sqref="E74:E77" name="krista_tf_14_0_0_1_1_1_3_3_1_1"/>
    <protectedRange sqref="F74:F77" name="krista_tf_15_0_0_1_1_1_3_3_1_1"/>
    <protectedRange sqref="G74:H77" name="krista_tf_16_0_0_1_1_1_3_4_1_1"/>
    <protectedRange sqref="B82:B83" name="krista_tf_11_0_0_1_1_1_3_4_1_1"/>
    <protectedRange sqref="C82:C83" name="krista_tf_12_0_0_1_1_1_3_4_1_1"/>
    <protectedRange sqref="D82:D83" name="krista_tf_13_0_0_1_1_1_3_4_1_1"/>
    <protectedRange sqref="E82:E83" name="krista_tf_14_0_0_1_1_1_3_4_1_1"/>
    <protectedRange sqref="F82:F83" name="krista_tf_15_0_0_1_1_1_3_4_1_1"/>
    <protectedRange sqref="G82:H83" name="krista_tf_16_0_0_1_1_1_3_5_1_1"/>
    <protectedRange sqref="B85:B89" name="krista_tf_11_0_0_1_1_1_4_1_1_1"/>
    <protectedRange sqref="C85:C89" name="krista_tf_12_0_0_1_1_1_4_1_1_1"/>
    <protectedRange sqref="D85:D89" name="krista_tf_13_0_0_1_1_1_4_1_1_1"/>
    <protectedRange sqref="E85:E89" name="krista_tf_14_0_0_1_1_1_4_1_1_1"/>
    <protectedRange sqref="F85:F89" name="krista_tf_15_0_0_1_1_1_4_1_1_1"/>
    <protectedRange sqref="G85:H89" name="krista_tf_16_0_0_1_1_1_4_1_1_1"/>
    <protectedRange sqref="B55:B59" name="krista_tf_11_0_0_1_1_1_3_5_1_1"/>
    <protectedRange sqref="C55:C59" name="krista_tf_12_0_0_1_1_1_3_5_1_1"/>
    <protectedRange sqref="D55:D59" name="krista_tf_13_0_0_1_1_1_3_5_1_1"/>
    <protectedRange sqref="E55:E59" name="krista_tf_14_0_0_1_1_1_3_5_1_1"/>
    <protectedRange sqref="F55:F59" name="krista_tf_15_0_0_1_1_1_3_5_1_1"/>
    <protectedRange sqref="G55:H59" name="krista_tf_16_0_0_1_1_1_3_6_1_1"/>
  </protectedRanges>
  <mergeCells count="15">
    <mergeCell ref="B100:H100"/>
    <mergeCell ref="A1:K1"/>
    <mergeCell ref="A2:K2"/>
    <mergeCell ref="A3:K3"/>
    <mergeCell ref="A4:K4"/>
    <mergeCell ref="A5:K5"/>
    <mergeCell ref="A6:K7"/>
    <mergeCell ref="A8:A10"/>
    <mergeCell ref="B8:H8"/>
    <mergeCell ref="I8:K8"/>
    <mergeCell ref="B9:F9"/>
    <mergeCell ref="G9:H9"/>
    <mergeCell ref="I9:I10"/>
    <mergeCell ref="J9:J10"/>
    <mergeCell ref="K9:K10"/>
  </mergeCells>
  <pageMargins left="0.39370078740157483" right="0.39370078740157483" top="0.78740157480314965" bottom="0.78740157480314965" header="0.31496062992125984" footer="0.31496062992125984"/>
  <pageSetup paperSize="9" scale="56" fitToHeight="0" orientation="landscape" verticalDpi="2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8"/>
  <sheetViews>
    <sheetView showGridLines="0" view="pageBreakPreview" zoomScaleNormal="100" zoomScaleSheetLayoutView="100" workbookViewId="0">
      <selection activeCell="I14" sqref="I14"/>
    </sheetView>
  </sheetViews>
  <sheetFormatPr defaultColWidth="9.140625" defaultRowHeight="18.75" x14ac:dyDescent="0.3"/>
  <cols>
    <col min="1" max="1" width="96.140625" style="3" customWidth="1"/>
    <col min="2" max="2" width="7" style="3" customWidth="1"/>
    <col min="3" max="3" width="6.42578125" style="3" customWidth="1"/>
    <col min="4" max="5" width="7.140625" style="3" customWidth="1"/>
    <col min="6" max="6" width="6.7109375" style="3" customWidth="1"/>
    <col min="7" max="7" width="10.7109375" style="3" customWidth="1"/>
    <col min="8" max="8" width="11.28515625" style="3" customWidth="1"/>
    <col min="9" max="9" width="18.85546875" style="3" customWidth="1"/>
    <col min="10" max="10" width="19.7109375" style="3" customWidth="1"/>
    <col min="11" max="11" width="18" style="3" customWidth="1"/>
    <col min="12" max="12" width="0.28515625" style="3" hidden="1" customWidth="1"/>
    <col min="13" max="13" width="22" style="25" hidden="1" customWidth="1"/>
    <col min="14" max="231" width="9.140625" style="3" customWidth="1"/>
    <col min="232" max="16384" width="9.140625" style="3"/>
  </cols>
  <sheetData>
    <row r="1" spans="1:13" s="30" customFormat="1" x14ac:dyDescent="0.3">
      <c r="A1" s="276" t="s">
        <v>395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M1" s="25"/>
    </row>
    <row r="2" spans="1:13" s="30" customFormat="1" x14ac:dyDescent="0.3">
      <c r="A2" s="276" t="s">
        <v>439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M2" s="25"/>
    </row>
    <row r="3" spans="1:13" s="30" customFormat="1" x14ac:dyDescent="0.3">
      <c r="A3" s="276" t="s">
        <v>442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M3" s="25"/>
    </row>
    <row r="4" spans="1:13" s="30" customFormat="1" x14ac:dyDescent="0.3">
      <c r="A4" s="276" t="s">
        <v>438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M4" s="25"/>
    </row>
    <row r="5" spans="1:13" ht="20.100000000000001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</row>
    <row r="6" spans="1:13" ht="57" customHeight="1" x14ac:dyDescent="0.3">
      <c r="A6" s="274" t="s">
        <v>434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</row>
    <row r="7" spans="1:13" ht="36" customHeight="1" x14ac:dyDescent="0.3">
      <c r="A7" s="277" t="s">
        <v>27</v>
      </c>
      <c r="B7" s="277" t="s">
        <v>26</v>
      </c>
      <c r="C7" s="277"/>
      <c r="D7" s="277"/>
      <c r="E7" s="277"/>
      <c r="F7" s="277"/>
      <c r="G7" s="277"/>
      <c r="H7" s="277"/>
      <c r="I7" s="277" t="s">
        <v>25</v>
      </c>
      <c r="J7" s="277"/>
      <c r="K7" s="277"/>
    </row>
    <row r="8" spans="1:13" ht="39.75" customHeight="1" x14ac:dyDescent="0.3">
      <c r="A8" s="277"/>
      <c r="B8" s="277" t="s">
        <v>94</v>
      </c>
      <c r="C8" s="277"/>
      <c r="D8" s="277"/>
      <c r="E8" s="277"/>
      <c r="F8" s="277"/>
      <c r="G8" s="277" t="s">
        <v>95</v>
      </c>
      <c r="H8" s="277"/>
      <c r="I8" s="278" t="s">
        <v>383</v>
      </c>
      <c r="J8" s="278" t="s">
        <v>394</v>
      </c>
      <c r="K8" s="278" t="s">
        <v>412</v>
      </c>
    </row>
    <row r="9" spans="1:13" ht="104.25" customHeight="1" x14ac:dyDescent="0.3">
      <c r="A9" s="280"/>
      <c r="B9" s="34" t="s">
        <v>96</v>
      </c>
      <c r="C9" s="34" t="s">
        <v>103</v>
      </c>
      <c r="D9" s="34" t="s">
        <v>97</v>
      </c>
      <c r="E9" s="34" t="s">
        <v>91</v>
      </c>
      <c r="F9" s="34" t="s">
        <v>98</v>
      </c>
      <c r="G9" s="201" t="s">
        <v>92</v>
      </c>
      <c r="H9" s="34" t="s">
        <v>93</v>
      </c>
      <c r="I9" s="279"/>
      <c r="J9" s="279"/>
      <c r="K9" s="279"/>
      <c r="M9" s="25" t="s">
        <v>244</v>
      </c>
    </row>
    <row r="10" spans="1:13" x14ac:dyDescent="0.3">
      <c r="A10" s="8" t="s">
        <v>57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</row>
    <row r="11" spans="1:13" ht="26.45" customHeight="1" x14ac:dyDescent="0.3">
      <c r="A11" s="15" t="s">
        <v>61</v>
      </c>
      <c r="B11" s="21">
        <v>2</v>
      </c>
      <c r="C11" s="22" t="s">
        <v>10</v>
      </c>
      <c r="D11" s="22" t="s">
        <v>10</v>
      </c>
      <c r="E11" s="22" t="s">
        <v>20</v>
      </c>
      <c r="F11" s="22" t="s">
        <v>10</v>
      </c>
      <c r="G11" s="22" t="s">
        <v>4</v>
      </c>
      <c r="H11" s="22" t="s">
        <v>20</v>
      </c>
      <c r="I11" s="10">
        <f>I12</f>
        <v>720310983.15999997</v>
      </c>
      <c r="J11" s="10">
        <f t="shared" ref="J11:K11" si="0">J12</f>
        <v>627082898.41000009</v>
      </c>
      <c r="K11" s="10">
        <f t="shared" si="0"/>
        <v>604903488.48000002</v>
      </c>
      <c r="L11" s="11"/>
      <c r="M11" s="26"/>
    </row>
    <row r="12" spans="1:13" ht="39.75" customHeight="1" x14ac:dyDescent="0.3">
      <c r="A12" s="6" t="s">
        <v>62</v>
      </c>
      <c r="B12" s="21">
        <v>2</v>
      </c>
      <c r="C12" s="23" t="s">
        <v>7</v>
      </c>
      <c r="D12" s="23" t="s">
        <v>10</v>
      </c>
      <c r="E12" s="23" t="s">
        <v>20</v>
      </c>
      <c r="F12" s="23" t="s">
        <v>10</v>
      </c>
      <c r="G12" s="23" t="s">
        <v>4</v>
      </c>
      <c r="H12" s="23" t="s">
        <v>20</v>
      </c>
      <c r="I12" s="12">
        <f>I13+I16</f>
        <v>720310983.15999997</v>
      </c>
      <c r="J12" s="12">
        <f>J13+J16</f>
        <v>627082898.41000009</v>
      </c>
      <c r="K12" s="12">
        <f>K13+K16</f>
        <v>604903488.48000002</v>
      </c>
    </row>
    <row r="13" spans="1:13" ht="24" customHeight="1" x14ac:dyDescent="0.3">
      <c r="A13" s="6" t="s">
        <v>90</v>
      </c>
      <c r="B13" s="21">
        <v>2</v>
      </c>
      <c r="C13" s="23" t="s">
        <v>7</v>
      </c>
      <c r="D13" s="23">
        <v>10</v>
      </c>
      <c r="E13" s="23" t="s">
        <v>20</v>
      </c>
      <c r="F13" s="23" t="s">
        <v>10</v>
      </c>
      <c r="G13" s="23" t="s">
        <v>4</v>
      </c>
      <c r="H13" s="23" t="s">
        <v>99</v>
      </c>
      <c r="I13" s="12">
        <f>I14</f>
        <v>205688647</v>
      </c>
      <c r="J13" s="12">
        <f t="shared" ref="J13:K13" si="1">J14</f>
        <v>120909615</v>
      </c>
      <c r="K13" s="12">
        <f t="shared" si="1"/>
        <v>98820095</v>
      </c>
    </row>
    <row r="14" spans="1:13" ht="24.75" customHeight="1" x14ac:dyDescent="0.3">
      <c r="A14" s="6" t="s">
        <v>63</v>
      </c>
      <c r="B14" s="21">
        <v>2</v>
      </c>
      <c r="C14" s="23" t="s">
        <v>7</v>
      </c>
      <c r="D14" s="23">
        <v>15</v>
      </c>
      <c r="E14" s="23" t="s">
        <v>246</v>
      </c>
      <c r="F14" s="23" t="s">
        <v>10</v>
      </c>
      <c r="G14" s="23" t="s">
        <v>4</v>
      </c>
      <c r="H14" s="23" t="s">
        <v>99</v>
      </c>
      <c r="I14" s="12">
        <f>I15</f>
        <v>205688647</v>
      </c>
      <c r="J14" s="12">
        <f>J15</f>
        <v>120909615</v>
      </c>
      <c r="K14" s="12">
        <f>K15</f>
        <v>98820095</v>
      </c>
    </row>
    <row r="15" spans="1:13" ht="42.75" customHeight="1" x14ac:dyDescent="0.3">
      <c r="A15" s="6" t="s">
        <v>212</v>
      </c>
      <c r="B15" s="21">
        <v>2</v>
      </c>
      <c r="C15" s="23" t="s">
        <v>7</v>
      </c>
      <c r="D15" s="23">
        <v>15</v>
      </c>
      <c r="E15" s="23" t="s">
        <v>246</v>
      </c>
      <c r="F15" s="23" t="s">
        <v>5</v>
      </c>
      <c r="G15" s="23" t="s">
        <v>4</v>
      </c>
      <c r="H15" s="23" t="s">
        <v>99</v>
      </c>
      <c r="I15" s="12">
        <v>205688647</v>
      </c>
      <c r="J15" s="12">
        <v>120909615</v>
      </c>
      <c r="K15" s="13">
        <v>98820095</v>
      </c>
    </row>
    <row r="16" spans="1:13" ht="23.25" customHeight="1" x14ac:dyDescent="0.3">
      <c r="A16" s="14" t="s">
        <v>88</v>
      </c>
      <c r="B16" s="21">
        <v>2</v>
      </c>
      <c r="C16" s="23" t="s">
        <v>7</v>
      </c>
      <c r="D16" s="93">
        <v>30</v>
      </c>
      <c r="E16" s="93" t="s">
        <v>20</v>
      </c>
      <c r="F16" s="93" t="s">
        <v>10</v>
      </c>
      <c r="G16" s="93" t="s">
        <v>4</v>
      </c>
      <c r="H16" s="93" t="s">
        <v>99</v>
      </c>
      <c r="I16" s="31">
        <f>I17+I19+I21+I23</f>
        <v>514622336.15999997</v>
      </c>
      <c r="J16" s="31">
        <f t="shared" ref="J16:K16" si="2">J17+J19+J21+J23</f>
        <v>506173283.41000003</v>
      </c>
      <c r="K16" s="31">
        <f t="shared" si="2"/>
        <v>506083393.47999996</v>
      </c>
    </row>
    <row r="17" spans="1:13" ht="39" customHeight="1" x14ac:dyDescent="0.3">
      <c r="A17" s="14" t="s">
        <v>64</v>
      </c>
      <c r="B17" s="21">
        <v>2</v>
      </c>
      <c r="C17" s="23" t="s">
        <v>7</v>
      </c>
      <c r="D17" s="93">
        <v>30</v>
      </c>
      <c r="E17" s="93" t="s">
        <v>359</v>
      </c>
      <c r="F17" s="93" t="s">
        <v>10</v>
      </c>
      <c r="G17" s="93" t="s">
        <v>4</v>
      </c>
      <c r="H17" s="93" t="s">
        <v>99</v>
      </c>
      <c r="I17" s="31">
        <f>I18</f>
        <v>487236127.83999997</v>
      </c>
      <c r="J17" s="31">
        <f t="shared" ref="J17:K17" si="3">J18</f>
        <v>478696868.98000002</v>
      </c>
      <c r="K17" s="31">
        <f t="shared" si="3"/>
        <v>478620725.83999997</v>
      </c>
    </row>
    <row r="18" spans="1:13" ht="40.5" customHeight="1" x14ac:dyDescent="0.3">
      <c r="A18" s="14" t="s">
        <v>65</v>
      </c>
      <c r="B18" s="21">
        <v>2</v>
      </c>
      <c r="C18" s="23" t="s">
        <v>7</v>
      </c>
      <c r="D18" s="93">
        <v>30</v>
      </c>
      <c r="E18" s="93" t="s">
        <v>359</v>
      </c>
      <c r="F18" s="93" t="s">
        <v>5</v>
      </c>
      <c r="G18" s="93" t="s">
        <v>4</v>
      </c>
      <c r="H18" s="93" t="s">
        <v>99</v>
      </c>
      <c r="I18" s="31">
        <v>487236127.83999997</v>
      </c>
      <c r="J18" s="31">
        <v>478696868.98000002</v>
      </c>
      <c r="K18" s="112">
        <v>478620725.83999997</v>
      </c>
      <c r="M18" s="55">
        <f>66498.57+11811.74+22737+1502494+6862197+4580800+(-630640)+472496+398692</f>
        <v>13287086.310000001</v>
      </c>
    </row>
    <row r="19" spans="1:13" ht="57.75" customHeight="1" x14ac:dyDescent="0.3">
      <c r="A19" s="14" t="s">
        <v>391</v>
      </c>
      <c r="B19" s="21">
        <v>2</v>
      </c>
      <c r="C19" s="23" t="s">
        <v>7</v>
      </c>
      <c r="D19" s="93">
        <v>30</v>
      </c>
      <c r="E19" s="93" t="s">
        <v>358</v>
      </c>
      <c r="F19" s="93" t="s">
        <v>10</v>
      </c>
      <c r="G19" s="93" t="s">
        <v>4</v>
      </c>
      <c r="H19" s="93" t="s">
        <v>99</v>
      </c>
      <c r="I19" s="31">
        <f>I20</f>
        <v>26514851</v>
      </c>
      <c r="J19" s="31">
        <f t="shared" ref="J19:K19" si="4">J20</f>
        <v>26514851</v>
      </c>
      <c r="K19" s="31">
        <f t="shared" si="4"/>
        <v>26514851</v>
      </c>
    </row>
    <row r="20" spans="1:13" ht="57.75" customHeight="1" x14ac:dyDescent="0.3">
      <c r="A20" s="14" t="s">
        <v>392</v>
      </c>
      <c r="B20" s="21">
        <v>2</v>
      </c>
      <c r="C20" s="23" t="s">
        <v>7</v>
      </c>
      <c r="D20" s="93">
        <v>30</v>
      </c>
      <c r="E20" s="93" t="s">
        <v>358</v>
      </c>
      <c r="F20" s="93" t="s">
        <v>5</v>
      </c>
      <c r="G20" s="93" t="s">
        <v>4</v>
      </c>
      <c r="H20" s="93" t="s">
        <v>99</v>
      </c>
      <c r="I20" s="31">
        <v>26514851</v>
      </c>
      <c r="J20" s="31">
        <v>26514851</v>
      </c>
      <c r="K20" s="112">
        <v>26514851</v>
      </c>
      <c r="M20" s="25">
        <f>1061460+93759+805320</f>
        <v>1960539</v>
      </c>
    </row>
    <row r="21" spans="1:13" ht="76.5" customHeight="1" x14ac:dyDescent="0.3">
      <c r="A21" s="14" t="s">
        <v>89</v>
      </c>
      <c r="B21" s="21">
        <v>2</v>
      </c>
      <c r="C21" s="23" t="s">
        <v>7</v>
      </c>
      <c r="D21" s="93">
        <v>30</v>
      </c>
      <c r="E21" s="93" t="s">
        <v>357</v>
      </c>
      <c r="F21" s="93" t="s">
        <v>10</v>
      </c>
      <c r="G21" s="93" t="s">
        <v>4</v>
      </c>
      <c r="H21" s="93" t="s">
        <v>99</v>
      </c>
      <c r="I21" s="31">
        <f>I22</f>
        <v>870895</v>
      </c>
      <c r="J21" s="31">
        <f>J22</f>
        <v>910712</v>
      </c>
      <c r="K21" s="112">
        <f>K22</f>
        <v>947348</v>
      </c>
    </row>
    <row r="22" spans="1:13" ht="79.5" customHeight="1" x14ac:dyDescent="0.3">
      <c r="A22" s="14" t="s">
        <v>87</v>
      </c>
      <c r="B22" s="21">
        <v>2</v>
      </c>
      <c r="C22" s="23" t="s">
        <v>7</v>
      </c>
      <c r="D22" s="93">
        <v>30</v>
      </c>
      <c r="E22" s="93" t="s">
        <v>357</v>
      </c>
      <c r="F22" s="93" t="s">
        <v>5</v>
      </c>
      <c r="G22" s="93" t="s">
        <v>4</v>
      </c>
      <c r="H22" s="93" t="s">
        <v>99</v>
      </c>
      <c r="I22" s="31">
        <v>870895</v>
      </c>
      <c r="J22" s="31">
        <v>910712</v>
      </c>
      <c r="K22" s="112">
        <v>947348</v>
      </c>
    </row>
    <row r="23" spans="1:13" s="30" customFormat="1" ht="56.25" customHeight="1" x14ac:dyDescent="0.3">
      <c r="A23" s="14" t="s">
        <v>385</v>
      </c>
      <c r="B23" s="150">
        <v>2</v>
      </c>
      <c r="C23" s="23" t="s">
        <v>7</v>
      </c>
      <c r="D23" s="93" t="s">
        <v>384</v>
      </c>
      <c r="E23" s="93" t="s">
        <v>76</v>
      </c>
      <c r="F23" s="93" t="s">
        <v>10</v>
      </c>
      <c r="G23" s="93" t="s">
        <v>4</v>
      </c>
      <c r="H23" s="93" t="s">
        <v>99</v>
      </c>
      <c r="I23" s="31">
        <f>I24</f>
        <v>462.32</v>
      </c>
      <c r="J23" s="31">
        <f t="shared" ref="J23:K23" si="5">J24</f>
        <v>50851.43</v>
      </c>
      <c r="K23" s="31">
        <f t="shared" si="5"/>
        <v>468.64</v>
      </c>
      <c r="M23" s="25"/>
    </row>
    <row r="24" spans="1:13" s="30" customFormat="1" ht="60" customHeight="1" x14ac:dyDescent="0.3">
      <c r="A24" s="14" t="s">
        <v>386</v>
      </c>
      <c r="B24" s="149">
        <v>2</v>
      </c>
      <c r="C24" s="23" t="s">
        <v>7</v>
      </c>
      <c r="D24" s="93" t="s">
        <v>384</v>
      </c>
      <c r="E24" s="93" t="s">
        <v>76</v>
      </c>
      <c r="F24" s="93" t="s">
        <v>5</v>
      </c>
      <c r="G24" s="93" t="s">
        <v>4</v>
      </c>
      <c r="H24" s="93" t="s">
        <v>99</v>
      </c>
      <c r="I24" s="31">
        <v>462.32</v>
      </c>
      <c r="J24" s="31">
        <v>50851.43</v>
      </c>
      <c r="K24" s="112">
        <v>468.64</v>
      </c>
      <c r="M24" s="25"/>
    </row>
    <row r="25" spans="1:13" s="7" customFormat="1" ht="33" customHeight="1" x14ac:dyDescent="0.3">
      <c r="A25" s="20" t="s">
        <v>83</v>
      </c>
      <c r="B25" s="19"/>
      <c r="C25" s="19"/>
      <c r="D25" s="19"/>
      <c r="E25" s="19"/>
      <c r="F25" s="19"/>
      <c r="G25" s="19"/>
      <c r="H25" s="19"/>
      <c r="I25" s="17">
        <f>I11</f>
        <v>720310983.15999997</v>
      </c>
      <c r="J25" s="17">
        <f>J11</f>
        <v>627082898.41000009</v>
      </c>
      <c r="K25" s="17">
        <f>K11</f>
        <v>604903488.48000002</v>
      </c>
      <c r="L25" s="32">
        <f>SUM(L15:L22)</f>
        <v>0</v>
      </c>
      <c r="M25" s="33">
        <f>SUM(M14:M22)</f>
        <v>15247625.310000001</v>
      </c>
    </row>
    <row r="26" spans="1:13" ht="18" customHeight="1" x14ac:dyDescent="0.3"/>
    <row r="27" spans="1:13" hidden="1" x14ac:dyDescent="0.3">
      <c r="H27" s="3" t="s">
        <v>100</v>
      </c>
    </row>
    <row r="28" spans="1:13" hidden="1" x14ac:dyDescent="0.3">
      <c r="H28" s="3" t="s">
        <v>101</v>
      </c>
      <c r="I28" s="4">
        <f>I27+I25</f>
        <v>720310983.15999997</v>
      </c>
      <c r="J28" s="4">
        <f>SUM(J25:K27)</f>
        <v>1231986386.8900001</v>
      </c>
      <c r="K28" s="4">
        <f>SUM(K25:K27)</f>
        <v>604903488.48000002</v>
      </c>
    </row>
  </sheetData>
  <protectedRanges>
    <protectedRange sqref="B11:B24" name="krista_tf_11_0_0_1_1_5_2_1_2_1"/>
    <protectedRange sqref="C11:C24" name="krista_tf_12_0_0_1_1_5_2_1_2_1"/>
    <protectedRange sqref="D11:D24" name="krista_tf_13_0_0_1_1_5_2_1_2_1"/>
    <protectedRange sqref="E11:E24" name="krista_tf_14_0_0_1_1_5_2_1_2_1"/>
    <protectedRange sqref="F11:F24" name="krista_tf_15_0_0_1_1_5_2_1_2_1"/>
    <protectedRange sqref="K14 G19:K19 G18:J18 G20:J22 G16:K17 G14:J15 G11:K13 G24:J24 G23:K23" name="krista_tf_16_0_0_1_1_5_2_1_2_1"/>
  </protectedRanges>
  <mergeCells count="14">
    <mergeCell ref="G8:H8"/>
    <mergeCell ref="K8:K9"/>
    <mergeCell ref="B8:F8"/>
    <mergeCell ref="A7:A9"/>
    <mergeCell ref="I8:I9"/>
    <mergeCell ref="J8:J9"/>
    <mergeCell ref="B7:H7"/>
    <mergeCell ref="I7:K7"/>
    <mergeCell ref="A6:K6"/>
    <mergeCell ref="A5:K5"/>
    <mergeCell ref="A1:K1"/>
    <mergeCell ref="A2:K2"/>
    <mergeCell ref="A3:K3"/>
    <mergeCell ref="A4:K4"/>
  </mergeCells>
  <printOptions horizontalCentered="1"/>
  <pageMargins left="0.39370078740157483" right="0.39370078740157483" top="0.86614173228346458" bottom="0.59055118110236227" header="0.43307086614173229" footer="0"/>
  <pageSetup paperSize="9" scale="66" fitToHeight="0" orientation="landscape" r:id="rId1"/>
  <headerFooter differentFirst="1" scaleWithDoc="0">
    <oddHeader>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45"/>
  <sheetViews>
    <sheetView view="pageBreakPreview" topLeftCell="A34" zoomScaleNormal="100" zoomScaleSheetLayoutView="100" workbookViewId="0">
      <selection activeCell="J45" sqref="J45"/>
    </sheetView>
  </sheetViews>
  <sheetFormatPr defaultColWidth="9.140625" defaultRowHeight="15.75" x14ac:dyDescent="0.25"/>
  <cols>
    <col min="1" max="1" width="57.85546875" style="42" customWidth="1"/>
    <col min="2" max="2" width="9" style="42" customWidth="1"/>
    <col min="3" max="3" width="7.5703125" style="42" customWidth="1"/>
    <col min="4" max="4" width="17.28515625" style="54" customWidth="1"/>
    <col min="5" max="5" width="5.28515625" style="54" hidden="1" customWidth="1"/>
    <col min="6" max="7" width="17" style="54" customWidth="1"/>
    <col min="8" max="8" width="16.7109375" style="54" customWidth="1"/>
    <col min="9" max="9" width="17" style="54" customWidth="1"/>
    <col min="10" max="10" width="17.5703125" style="54" customWidth="1"/>
    <col min="11" max="11" width="0" style="42" hidden="1" customWidth="1"/>
    <col min="12" max="12" width="0.85546875" style="42" hidden="1" customWidth="1"/>
    <col min="13" max="26" width="9.140625" style="42" hidden="1" customWidth="1"/>
    <col min="27" max="216" width="9.140625" style="42" customWidth="1"/>
    <col min="217" max="16384" width="9.140625" style="42"/>
  </cols>
  <sheetData>
    <row r="1" spans="1:26" x14ac:dyDescent="0.25">
      <c r="A1" s="276" t="s">
        <v>396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87"/>
      <c r="Q1" s="281" t="s">
        <v>104</v>
      </c>
      <c r="R1" s="281"/>
      <c r="S1" s="281"/>
      <c r="T1" s="281"/>
      <c r="U1" s="281"/>
      <c r="V1" s="281"/>
      <c r="W1" s="281"/>
      <c r="X1" s="281"/>
      <c r="Y1" s="281"/>
      <c r="Z1" s="41"/>
    </row>
    <row r="2" spans="1:26" x14ac:dyDescent="0.25">
      <c r="A2" s="276" t="s">
        <v>443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87"/>
      <c r="Q2" s="199"/>
      <c r="R2" s="199"/>
      <c r="S2" s="199"/>
      <c r="T2" s="199"/>
      <c r="U2" s="199"/>
      <c r="V2" s="199"/>
      <c r="W2" s="199"/>
      <c r="X2" s="199"/>
      <c r="Y2" s="199"/>
      <c r="Z2" s="41"/>
    </row>
    <row r="3" spans="1:26" x14ac:dyDescent="0.25">
      <c r="A3" s="276" t="s">
        <v>442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87"/>
      <c r="Q3" s="199"/>
      <c r="R3" s="199"/>
      <c r="S3" s="199"/>
      <c r="T3" s="199"/>
      <c r="U3" s="199"/>
      <c r="V3" s="199"/>
      <c r="W3" s="199"/>
      <c r="X3" s="199"/>
      <c r="Y3" s="199"/>
      <c r="Z3" s="41"/>
    </row>
    <row r="4" spans="1:26" x14ac:dyDescent="0.25">
      <c r="A4" s="276" t="s">
        <v>438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87"/>
      <c r="Q4" s="199"/>
      <c r="R4" s="199"/>
      <c r="S4" s="199"/>
      <c r="T4" s="199"/>
      <c r="U4" s="199"/>
      <c r="V4" s="199"/>
      <c r="W4" s="199"/>
      <c r="X4" s="199"/>
      <c r="Y4" s="199"/>
      <c r="Z4" s="41"/>
    </row>
    <row r="5" spans="1:26" ht="18.75" customHeight="1" x14ac:dyDescent="0.25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87"/>
      <c r="L5" s="87"/>
      <c r="Q5" s="199"/>
      <c r="R5" s="199"/>
      <c r="S5" s="199"/>
      <c r="T5" s="199"/>
      <c r="U5" s="199"/>
      <c r="V5" s="199"/>
      <c r="W5" s="199"/>
      <c r="X5" s="199"/>
      <c r="Y5" s="199"/>
      <c r="Z5" s="41"/>
    </row>
    <row r="6" spans="1:26" ht="35.25" customHeight="1" x14ac:dyDescent="0.25">
      <c r="A6" s="282" t="s">
        <v>435</v>
      </c>
      <c r="B6" s="282"/>
      <c r="C6" s="282"/>
      <c r="D6" s="282"/>
      <c r="E6" s="282"/>
      <c r="F6" s="282"/>
      <c r="G6" s="282"/>
      <c r="H6" s="282"/>
      <c r="I6" s="282"/>
      <c r="J6" s="282"/>
      <c r="K6" s="41"/>
      <c r="L6" s="41"/>
      <c r="M6" s="41"/>
      <c r="N6" s="41"/>
      <c r="Q6" s="35" t="s">
        <v>51</v>
      </c>
      <c r="R6" s="48">
        <v>1</v>
      </c>
      <c r="S6" s="49">
        <v>0</v>
      </c>
      <c r="T6" s="36">
        <v>99073851.709999993</v>
      </c>
      <c r="U6" s="50"/>
      <c r="V6" s="51">
        <v>206577.11</v>
      </c>
      <c r="W6" s="52">
        <v>56370321.43</v>
      </c>
      <c r="X6" s="52">
        <v>206813.43</v>
      </c>
      <c r="Y6" s="52">
        <v>56415186.280000001</v>
      </c>
      <c r="Z6" s="53">
        <v>247678.28</v>
      </c>
    </row>
    <row r="7" spans="1:26" ht="33.75" customHeight="1" x14ac:dyDescent="0.25">
      <c r="A7" s="283" t="s">
        <v>56</v>
      </c>
      <c r="B7" s="284" t="s">
        <v>55</v>
      </c>
      <c r="C7" s="284"/>
      <c r="D7" s="284" t="s">
        <v>383</v>
      </c>
      <c r="E7" s="284"/>
      <c r="F7" s="284"/>
      <c r="G7" s="293" t="s">
        <v>394</v>
      </c>
      <c r="H7" s="283"/>
      <c r="I7" s="284" t="s">
        <v>412</v>
      </c>
      <c r="J7" s="284"/>
    </row>
    <row r="8" spans="1:26" ht="42" customHeight="1" x14ac:dyDescent="0.25">
      <c r="A8" s="283"/>
      <c r="B8" s="284"/>
      <c r="C8" s="284"/>
      <c r="D8" s="294" t="s">
        <v>13</v>
      </c>
      <c r="E8" s="291" t="s">
        <v>211</v>
      </c>
      <c r="F8" s="291" t="s">
        <v>54</v>
      </c>
      <c r="G8" s="285" t="s">
        <v>13</v>
      </c>
      <c r="H8" s="289" t="s">
        <v>54</v>
      </c>
      <c r="I8" s="287" t="s">
        <v>13</v>
      </c>
      <c r="J8" s="295" t="s">
        <v>54</v>
      </c>
    </row>
    <row r="9" spans="1:26" ht="30" customHeight="1" x14ac:dyDescent="0.25">
      <c r="A9" s="284"/>
      <c r="B9" s="115" t="s">
        <v>53</v>
      </c>
      <c r="C9" s="117" t="s">
        <v>52</v>
      </c>
      <c r="D9" s="294"/>
      <c r="E9" s="292"/>
      <c r="F9" s="292"/>
      <c r="G9" s="286"/>
      <c r="H9" s="290"/>
      <c r="I9" s="288"/>
      <c r="J9" s="295"/>
    </row>
    <row r="10" spans="1:26" x14ac:dyDescent="0.25">
      <c r="A10" s="114">
        <v>1</v>
      </c>
      <c r="B10" s="116">
        <v>2</v>
      </c>
      <c r="C10" s="113">
        <v>3</v>
      </c>
      <c r="D10" s="117">
        <v>4</v>
      </c>
      <c r="E10" s="107">
        <v>5</v>
      </c>
      <c r="F10" s="108">
        <v>6</v>
      </c>
      <c r="G10" s="109">
        <v>6</v>
      </c>
      <c r="H10" s="110">
        <v>7</v>
      </c>
      <c r="I10" s="111">
        <v>8</v>
      </c>
      <c r="J10" s="108">
        <v>9</v>
      </c>
    </row>
    <row r="11" spans="1:26" x14ac:dyDescent="0.25">
      <c r="A11" s="194" t="s">
        <v>51</v>
      </c>
      <c r="B11" s="196">
        <v>1</v>
      </c>
      <c r="C11" s="196">
        <v>0</v>
      </c>
      <c r="D11" s="191">
        <f>D12+D13+D14+D15+D16+D17+D18</f>
        <v>190525381.5</v>
      </c>
      <c r="E11" s="191">
        <f t="shared" ref="E11:J11" si="0">E12+E13+E14+E15+E16+E17+E18</f>
        <v>0</v>
      </c>
      <c r="F11" s="191">
        <f t="shared" si="0"/>
        <v>370036.32</v>
      </c>
      <c r="G11" s="191">
        <f t="shared" si="0"/>
        <v>90620190.870000005</v>
      </c>
      <c r="H11" s="191">
        <f t="shared" si="0"/>
        <v>420967.43</v>
      </c>
      <c r="I11" s="191">
        <f t="shared" si="0"/>
        <v>89529371.079999998</v>
      </c>
      <c r="J11" s="191">
        <f t="shared" si="0"/>
        <v>371147.64</v>
      </c>
    </row>
    <row r="12" spans="1:26" ht="32.25" customHeight="1" x14ac:dyDescent="0.25">
      <c r="A12" s="194" t="s">
        <v>50</v>
      </c>
      <c r="B12" s="196">
        <v>1</v>
      </c>
      <c r="C12" s="196">
        <v>2</v>
      </c>
      <c r="D12" s="191">
        <v>4363657.55</v>
      </c>
      <c r="E12" s="192"/>
      <c r="F12" s="193">
        <v>0</v>
      </c>
      <c r="G12" s="193">
        <v>4363657.55</v>
      </c>
      <c r="H12" s="193">
        <v>0</v>
      </c>
      <c r="I12" s="193">
        <v>4363657.55</v>
      </c>
      <c r="J12" s="191">
        <v>0</v>
      </c>
    </row>
    <row r="13" spans="1:26" ht="48.75" customHeight="1" x14ac:dyDescent="0.25">
      <c r="A13" s="194" t="s">
        <v>49</v>
      </c>
      <c r="B13" s="196">
        <v>1</v>
      </c>
      <c r="C13" s="196">
        <v>3</v>
      </c>
      <c r="D13" s="191">
        <v>0</v>
      </c>
      <c r="E13" s="192"/>
      <c r="F13" s="193">
        <v>0</v>
      </c>
      <c r="G13" s="193">
        <v>276000</v>
      </c>
      <c r="H13" s="193">
        <v>0</v>
      </c>
      <c r="I13" s="193">
        <v>276000</v>
      </c>
      <c r="J13" s="191">
        <v>0</v>
      </c>
    </row>
    <row r="14" spans="1:26" ht="63" x14ac:dyDescent="0.25">
      <c r="A14" s="194" t="s">
        <v>48</v>
      </c>
      <c r="B14" s="196">
        <v>1</v>
      </c>
      <c r="C14" s="196">
        <v>4</v>
      </c>
      <c r="D14" s="191">
        <v>31455173.859999999</v>
      </c>
      <c r="E14" s="192"/>
      <c r="F14" s="193">
        <v>0</v>
      </c>
      <c r="G14" s="193">
        <v>31719173.859999999</v>
      </c>
      <c r="H14" s="193">
        <v>0</v>
      </c>
      <c r="I14" s="193">
        <v>31719173.859999999</v>
      </c>
      <c r="J14" s="191">
        <v>0</v>
      </c>
    </row>
    <row r="15" spans="1:26" s="240" customFormat="1" x14ac:dyDescent="0.25">
      <c r="A15" s="194" t="s">
        <v>102</v>
      </c>
      <c r="B15" s="196">
        <v>1</v>
      </c>
      <c r="C15" s="196">
        <v>5</v>
      </c>
      <c r="D15" s="191">
        <v>462.32</v>
      </c>
      <c r="E15" s="192"/>
      <c r="F15" s="193">
        <v>462.32</v>
      </c>
      <c r="G15" s="193">
        <v>50851.43</v>
      </c>
      <c r="H15" s="193">
        <v>50851.43</v>
      </c>
      <c r="I15" s="193">
        <v>468.64</v>
      </c>
      <c r="J15" s="191">
        <v>468.64</v>
      </c>
    </row>
    <row r="16" spans="1:26" s="240" customFormat="1" ht="47.25" x14ac:dyDescent="0.25">
      <c r="A16" s="194" t="s">
        <v>47</v>
      </c>
      <c r="B16" s="196">
        <v>1</v>
      </c>
      <c r="C16" s="196">
        <v>6</v>
      </c>
      <c r="D16" s="191">
        <v>12385054.49</v>
      </c>
      <c r="E16" s="192"/>
      <c r="F16" s="193">
        <v>0</v>
      </c>
      <c r="G16" s="193">
        <v>12441054.49</v>
      </c>
      <c r="H16" s="193">
        <v>0</v>
      </c>
      <c r="I16" s="193">
        <v>12236054.49</v>
      </c>
      <c r="J16" s="191">
        <v>0</v>
      </c>
    </row>
    <row r="17" spans="1:10" s="240" customFormat="1" x14ac:dyDescent="0.25">
      <c r="A17" s="194" t="s">
        <v>46</v>
      </c>
      <c r="B17" s="196">
        <v>1</v>
      </c>
      <c r="C17" s="196">
        <v>11</v>
      </c>
      <c r="D17" s="191">
        <v>300000</v>
      </c>
      <c r="E17" s="192"/>
      <c r="F17" s="193">
        <v>0</v>
      </c>
      <c r="G17" s="193">
        <v>800000</v>
      </c>
      <c r="H17" s="193">
        <v>0</v>
      </c>
      <c r="I17" s="193">
        <v>800000</v>
      </c>
      <c r="J17" s="191">
        <v>0</v>
      </c>
    </row>
    <row r="18" spans="1:10" s="240" customFormat="1" x14ac:dyDescent="0.25">
      <c r="A18" s="194" t="s">
        <v>45</v>
      </c>
      <c r="B18" s="196">
        <v>1</v>
      </c>
      <c r="C18" s="196">
        <v>13</v>
      </c>
      <c r="D18" s="191">
        <v>142021033.28</v>
      </c>
      <c r="E18" s="192"/>
      <c r="F18" s="193">
        <v>369574</v>
      </c>
      <c r="G18" s="193">
        <v>40969453.539999999</v>
      </c>
      <c r="H18" s="193">
        <v>370116</v>
      </c>
      <c r="I18" s="193">
        <v>40134016.539999999</v>
      </c>
      <c r="J18" s="191">
        <v>370679</v>
      </c>
    </row>
    <row r="19" spans="1:10" s="240" customFormat="1" x14ac:dyDescent="0.25">
      <c r="A19" s="194" t="s">
        <v>44</v>
      </c>
      <c r="B19" s="196">
        <v>4</v>
      </c>
      <c r="C19" s="196">
        <v>0</v>
      </c>
      <c r="D19" s="191">
        <f>D20+D21+D22</f>
        <v>7139402.3899999997</v>
      </c>
      <c r="E19" s="191">
        <f t="shared" ref="E19:J19" si="1">E20+E21+E22</f>
        <v>0</v>
      </c>
      <c r="F19" s="191">
        <f t="shared" si="1"/>
        <v>1428531.54</v>
      </c>
      <c r="G19" s="191">
        <f t="shared" si="1"/>
        <v>7747919.5299999993</v>
      </c>
      <c r="H19" s="191">
        <f t="shared" si="1"/>
        <v>1437961.68</v>
      </c>
      <c r="I19" s="191">
        <f t="shared" si="1"/>
        <v>7922071.3899999997</v>
      </c>
      <c r="J19" s="191">
        <f t="shared" si="1"/>
        <v>1428531.54</v>
      </c>
    </row>
    <row r="20" spans="1:10" s="240" customFormat="1" x14ac:dyDescent="0.25">
      <c r="A20" s="194" t="s">
        <v>43</v>
      </c>
      <c r="B20" s="196">
        <v>4</v>
      </c>
      <c r="C20" s="196">
        <v>5</v>
      </c>
      <c r="D20" s="191">
        <v>6456270.3899999997</v>
      </c>
      <c r="E20" s="192"/>
      <c r="F20" s="193">
        <v>1428531.54</v>
      </c>
      <c r="G20" s="193">
        <v>6477270.3899999997</v>
      </c>
      <c r="H20" s="193">
        <v>1428531.54</v>
      </c>
      <c r="I20" s="193">
        <v>6477270.3899999997</v>
      </c>
      <c r="J20" s="191">
        <v>1428531.54</v>
      </c>
    </row>
    <row r="21" spans="1:10" s="240" customFormat="1" x14ac:dyDescent="0.25">
      <c r="A21" s="194" t="s">
        <v>240</v>
      </c>
      <c r="B21" s="196">
        <v>4</v>
      </c>
      <c r="C21" s="196">
        <v>8</v>
      </c>
      <c r="D21" s="191">
        <v>0</v>
      </c>
      <c r="E21" s="192"/>
      <c r="F21" s="193">
        <v>0</v>
      </c>
      <c r="G21" s="193">
        <v>609430.14</v>
      </c>
      <c r="H21" s="193">
        <v>9430.14</v>
      </c>
      <c r="I21" s="193">
        <v>600000</v>
      </c>
      <c r="J21" s="191">
        <v>0</v>
      </c>
    </row>
    <row r="22" spans="1:10" s="240" customFormat="1" x14ac:dyDescent="0.25">
      <c r="A22" s="194" t="s">
        <v>42</v>
      </c>
      <c r="B22" s="196">
        <v>4</v>
      </c>
      <c r="C22" s="196">
        <v>9</v>
      </c>
      <c r="D22" s="191">
        <v>683132</v>
      </c>
      <c r="E22" s="192"/>
      <c r="F22" s="193">
        <v>0</v>
      </c>
      <c r="G22" s="193">
        <v>661219</v>
      </c>
      <c r="H22" s="193">
        <v>0</v>
      </c>
      <c r="I22" s="193">
        <v>844801</v>
      </c>
      <c r="J22" s="191">
        <v>0</v>
      </c>
    </row>
    <row r="23" spans="1:10" s="240" customFormat="1" x14ac:dyDescent="0.25">
      <c r="A23" s="194" t="s">
        <v>241</v>
      </c>
      <c r="B23" s="196">
        <v>5</v>
      </c>
      <c r="C23" s="196">
        <v>0</v>
      </c>
      <c r="D23" s="191">
        <f>D24</f>
        <v>0</v>
      </c>
      <c r="E23" s="191">
        <f t="shared" ref="E23:J23" si="2">E24</f>
        <v>0</v>
      </c>
      <c r="F23" s="191">
        <f t="shared" si="2"/>
        <v>0</v>
      </c>
      <c r="G23" s="191">
        <f t="shared" si="2"/>
        <v>600000</v>
      </c>
      <c r="H23" s="191">
        <f t="shared" si="2"/>
        <v>0</v>
      </c>
      <c r="I23" s="191">
        <f t="shared" si="2"/>
        <v>0</v>
      </c>
      <c r="J23" s="191">
        <f t="shared" si="2"/>
        <v>0</v>
      </c>
    </row>
    <row r="24" spans="1:10" s="240" customFormat="1" x14ac:dyDescent="0.25">
      <c r="A24" s="194" t="s">
        <v>242</v>
      </c>
      <c r="B24" s="196">
        <v>5</v>
      </c>
      <c r="C24" s="196">
        <v>3</v>
      </c>
      <c r="D24" s="191">
        <v>0</v>
      </c>
      <c r="E24" s="192"/>
      <c r="F24" s="193">
        <v>0</v>
      </c>
      <c r="G24" s="193">
        <v>600000</v>
      </c>
      <c r="H24" s="193">
        <v>0</v>
      </c>
      <c r="I24" s="193">
        <v>0</v>
      </c>
      <c r="J24" s="191">
        <v>0</v>
      </c>
    </row>
    <row r="25" spans="1:10" s="240" customFormat="1" x14ac:dyDescent="0.25">
      <c r="A25" s="194" t="s">
        <v>436</v>
      </c>
      <c r="B25" s="196">
        <v>6</v>
      </c>
      <c r="C25" s="196">
        <v>0</v>
      </c>
      <c r="D25" s="191">
        <f>D26</f>
        <v>1351696.21</v>
      </c>
      <c r="E25" s="191">
        <f t="shared" ref="E25:J25" si="3">E26</f>
        <v>0</v>
      </c>
      <c r="F25" s="191">
        <f t="shared" si="3"/>
        <v>0</v>
      </c>
      <c r="G25" s="191">
        <f t="shared" si="3"/>
        <v>1351696.21</v>
      </c>
      <c r="H25" s="191">
        <f t="shared" si="3"/>
        <v>0</v>
      </c>
      <c r="I25" s="191">
        <f t="shared" si="3"/>
        <v>1351696.21</v>
      </c>
      <c r="J25" s="191">
        <f t="shared" si="3"/>
        <v>0</v>
      </c>
    </row>
    <row r="26" spans="1:10" s="240" customFormat="1" x14ac:dyDescent="0.25">
      <c r="A26" s="194" t="s">
        <v>437</v>
      </c>
      <c r="B26" s="196">
        <v>6</v>
      </c>
      <c r="C26" s="196">
        <v>5</v>
      </c>
      <c r="D26" s="191">
        <v>1351696.21</v>
      </c>
      <c r="E26" s="192"/>
      <c r="F26" s="193">
        <v>0</v>
      </c>
      <c r="G26" s="191">
        <v>1351696.21</v>
      </c>
      <c r="H26" s="193">
        <v>0</v>
      </c>
      <c r="I26" s="191">
        <v>1351696.21</v>
      </c>
      <c r="J26" s="191">
        <v>0</v>
      </c>
    </row>
    <row r="27" spans="1:10" x14ac:dyDescent="0.25">
      <c r="A27" s="194" t="s">
        <v>41</v>
      </c>
      <c r="B27" s="196">
        <v>7</v>
      </c>
      <c r="C27" s="196">
        <v>0</v>
      </c>
      <c r="D27" s="191">
        <f>D28+D29+D30+D31+D32</f>
        <v>693569497.45999992</v>
      </c>
      <c r="E27" s="191">
        <f t="shared" ref="E27:J27" si="4">E28+E29+E30+E31+E32</f>
        <v>0</v>
      </c>
      <c r="F27" s="191">
        <f t="shared" si="4"/>
        <v>428597864</v>
      </c>
      <c r="G27" s="191">
        <f t="shared" si="4"/>
        <v>705692106.29999995</v>
      </c>
      <c r="H27" s="191">
        <f t="shared" si="4"/>
        <v>430598895</v>
      </c>
      <c r="I27" s="191">
        <f t="shared" si="4"/>
        <v>692015757.25</v>
      </c>
      <c r="J27" s="191">
        <f t="shared" si="4"/>
        <v>430531619</v>
      </c>
    </row>
    <row r="28" spans="1:10" x14ac:dyDescent="0.25">
      <c r="A28" s="194" t="s">
        <v>40</v>
      </c>
      <c r="B28" s="196">
        <v>7</v>
      </c>
      <c r="C28" s="196">
        <v>1</v>
      </c>
      <c r="D28" s="191">
        <v>136569526.37</v>
      </c>
      <c r="E28" s="192"/>
      <c r="F28" s="193">
        <v>66518343</v>
      </c>
      <c r="G28" s="193">
        <v>138921466.50999999</v>
      </c>
      <c r="H28" s="193">
        <v>66527309</v>
      </c>
      <c r="I28" s="193">
        <v>137746948.37</v>
      </c>
      <c r="J28" s="191">
        <v>66545765</v>
      </c>
    </row>
    <row r="29" spans="1:10" x14ac:dyDescent="0.25">
      <c r="A29" s="194" t="s">
        <v>39</v>
      </c>
      <c r="B29" s="196">
        <v>7</v>
      </c>
      <c r="C29" s="196">
        <v>2</v>
      </c>
      <c r="D29" s="191">
        <v>437601841.64999998</v>
      </c>
      <c r="E29" s="192"/>
      <c r="F29" s="193">
        <v>359909207</v>
      </c>
      <c r="G29" s="193">
        <v>442708367.86000001</v>
      </c>
      <c r="H29" s="193">
        <v>361901272</v>
      </c>
      <c r="I29" s="193">
        <v>439141155.26999998</v>
      </c>
      <c r="J29" s="191">
        <v>361815540</v>
      </c>
    </row>
    <row r="30" spans="1:10" x14ac:dyDescent="0.25">
      <c r="A30" s="194" t="s">
        <v>84</v>
      </c>
      <c r="B30" s="196">
        <v>7</v>
      </c>
      <c r="C30" s="196">
        <v>3</v>
      </c>
      <c r="D30" s="191">
        <v>41033138.619999997</v>
      </c>
      <c r="E30" s="192"/>
      <c r="F30" s="193">
        <v>2170314</v>
      </c>
      <c r="G30" s="193">
        <v>42396688.189999998</v>
      </c>
      <c r="H30" s="193">
        <v>2170314</v>
      </c>
      <c r="I30" s="193">
        <v>41463138.619999997</v>
      </c>
      <c r="J30" s="191">
        <v>2170314</v>
      </c>
    </row>
    <row r="31" spans="1:10" x14ac:dyDescent="0.25">
      <c r="A31" s="194" t="s">
        <v>85</v>
      </c>
      <c r="B31" s="196">
        <v>7</v>
      </c>
      <c r="C31" s="196">
        <v>7</v>
      </c>
      <c r="D31" s="191">
        <v>8024983.9000000004</v>
      </c>
      <c r="E31" s="192"/>
      <c r="F31" s="193">
        <v>0</v>
      </c>
      <c r="G31" s="193">
        <v>8595671.4000000004</v>
      </c>
      <c r="H31" s="193">
        <v>0</v>
      </c>
      <c r="I31" s="193">
        <v>8524983.9000000004</v>
      </c>
      <c r="J31" s="191">
        <v>0</v>
      </c>
    </row>
    <row r="32" spans="1:10" x14ac:dyDescent="0.25">
      <c r="A32" s="194" t="s">
        <v>38</v>
      </c>
      <c r="B32" s="196">
        <v>7</v>
      </c>
      <c r="C32" s="196">
        <v>9</v>
      </c>
      <c r="D32" s="191">
        <v>70340006.920000002</v>
      </c>
      <c r="E32" s="192"/>
      <c r="F32" s="193">
        <v>0</v>
      </c>
      <c r="G32" s="193">
        <v>73069912.340000004</v>
      </c>
      <c r="H32" s="193">
        <v>0</v>
      </c>
      <c r="I32" s="193">
        <v>65139531.090000004</v>
      </c>
      <c r="J32" s="191">
        <v>0</v>
      </c>
    </row>
    <row r="33" spans="1:26" x14ac:dyDescent="0.25">
      <c r="A33" s="194" t="s">
        <v>230</v>
      </c>
      <c r="B33" s="196">
        <v>8</v>
      </c>
      <c r="C33" s="196">
        <v>0</v>
      </c>
      <c r="D33" s="191">
        <f>D34+D35</f>
        <v>47624604.489999995</v>
      </c>
      <c r="E33" s="191">
        <f t="shared" ref="E33:J33" si="5">E34+E35</f>
        <v>0</v>
      </c>
      <c r="F33" s="191">
        <f t="shared" si="5"/>
        <v>0</v>
      </c>
      <c r="G33" s="191">
        <f t="shared" si="5"/>
        <v>48727869.489999995</v>
      </c>
      <c r="H33" s="191">
        <f t="shared" si="5"/>
        <v>0</v>
      </c>
      <c r="I33" s="191">
        <f t="shared" si="5"/>
        <v>47091834.489999995</v>
      </c>
      <c r="J33" s="191">
        <f t="shared" si="5"/>
        <v>0</v>
      </c>
    </row>
    <row r="34" spans="1:26" x14ac:dyDescent="0.25">
      <c r="A34" s="194" t="s">
        <v>37</v>
      </c>
      <c r="B34" s="196">
        <v>8</v>
      </c>
      <c r="C34" s="196">
        <v>1</v>
      </c>
      <c r="D34" s="191">
        <v>22722220.09</v>
      </c>
      <c r="E34" s="192"/>
      <c r="F34" s="193">
        <v>0</v>
      </c>
      <c r="G34" s="193">
        <v>23499407.59</v>
      </c>
      <c r="H34" s="193">
        <v>0</v>
      </c>
      <c r="I34" s="193">
        <v>22863220.09</v>
      </c>
      <c r="J34" s="191">
        <v>0</v>
      </c>
    </row>
    <row r="35" spans="1:26" x14ac:dyDescent="0.25">
      <c r="A35" s="194" t="s">
        <v>36</v>
      </c>
      <c r="B35" s="196">
        <v>8</v>
      </c>
      <c r="C35" s="196">
        <v>4</v>
      </c>
      <c r="D35" s="191">
        <v>24902384.399999999</v>
      </c>
      <c r="E35" s="192"/>
      <c r="F35" s="193">
        <v>0</v>
      </c>
      <c r="G35" s="193">
        <v>25228461.899999999</v>
      </c>
      <c r="H35" s="193">
        <v>0</v>
      </c>
      <c r="I35" s="193">
        <v>24228614.399999999</v>
      </c>
      <c r="J35" s="191">
        <v>0</v>
      </c>
    </row>
    <row r="36" spans="1:26" x14ac:dyDescent="0.25">
      <c r="A36" s="194" t="s">
        <v>35</v>
      </c>
      <c r="B36" s="196">
        <v>10</v>
      </c>
      <c r="C36" s="196">
        <v>0</v>
      </c>
      <c r="D36" s="191">
        <f>D37+D38+D39+D40</f>
        <v>41474592.299999997</v>
      </c>
      <c r="E36" s="191">
        <f t="shared" ref="E36:J36" si="6">E37+E38+E39+E40</f>
        <v>0</v>
      </c>
      <c r="F36" s="191">
        <f t="shared" si="6"/>
        <v>31474592.300000001</v>
      </c>
      <c r="G36" s="191">
        <f t="shared" si="6"/>
        <v>39795209.299999997</v>
      </c>
      <c r="H36" s="191">
        <f t="shared" si="6"/>
        <v>31514409.300000001</v>
      </c>
      <c r="I36" s="191">
        <f t="shared" si="6"/>
        <v>39831845.299999997</v>
      </c>
      <c r="J36" s="191">
        <f t="shared" si="6"/>
        <v>31551045.300000001</v>
      </c>
    </row>
    <row r="37" spans="1:26" x14ac:dyDescent="0.25">
      <c r="A37" s="194" t="s">
        <v>34</v>
      </c>
      <c r="B37" s="196">
        <v>10</v>
      </c>
      <c r="C37" s="196">
        <v>1</v>
      </c>
      <c r="D37" s="191">
        <v>0</v>
      </c>
      <c r="E37" s="192"/>
      <c r="F37" s="193">
        <v>0</v>
      </c>
      <c r="G37" s="193">
        <v>8000000</v>
      </c>
      <c r="H37" s="193">
        <v>0</v>
      </c>
      <c r="I37" s="193">
        <v>8000000</v>
      </c>
      <c r="J37" s="191">
        <v>0</v>
      </c>
    </row>
    <row r="38" spans="1:26" x14ac:dyDescent="0.25">
      <c r="A38" s="194" t="s">
        <v>33</v>
      </c>
      <c r="B38" s="196">
        <v>10</v>
      </c>
      <c r="C38" s="196">
        <v>3</v>
      </c>
      <c r="D38" s="191">
        <v>0</v>
      </c>
      <c r="E38" s="192"/>
      <c r="F38" s="193">
        <v>0</v>
      </c>
      <c r="G38" s="193">
        <v>280800</v>
      </c>
      <c r="H38" s="193">
        <v>0</v>
      </c>
      <c r="I38" s="193">
        <v>280800</v>
      </c>
      <c r="J38" s="191">
        <v>0</v>
      </c>
    </row>
    <row r="39" spans="1:26" x14ac:dyDescent="0.25">
      <c r="A39" s="194" t="s">
        <v>32</v>
      </c>
      <c r="B39" s="196">
        <v>10</v>
      </c>
      <c r="C39" s="196">
        <v>4</v>
      </c>
      <c r="D39" s="191">
        <v>27385746</v>
      </c>
      <c r="E39" s="192"/>
      <c r="F39" s="193">
        <v>27385746</v>
      </c>
      <c r="G39" s="193">
        <v>27425563</v>
      </c>
      <c r="H39" s="193">
        <v>27425563</v>
      </c>
      <c r="I39" s="193">
        <v>27462199</v>
      </c>
      <c r="J39" s="191">
        <v>27462199</v>
      </c>
    </row>
    <row r="40" spans="1:26" x14ac:dyDescent="0.25">
      <c r="A40" s="194" t="s">
        <v>31</v>
      </c>
      <c r="B40" s="196">
        <v>10</v>
      </c>
      <c r="C40" s="196">
        <v>6</v>
      </c>
      <c r="D40" s="191">
        <v>14088846.300000001</v>
      </c>
      <c r="E40" s="192"/>
      <c r="F40" s="193">
        <v>4088846.3</v>
      </c>
      <c r="G40" s="193">
        <v>4088846.3</v>
      </c>
      <c r="H40" s="193">
        <v>4088846.3</v>
      </c>
      <c r="I40" s="193">
        <v>4088846.3</v>
      </c>
      <c r="J40" s="191">
        <v>4088846.3</v>
      </c>
    </row>
    <row r="41" spans="1:26" x14ac:dyDescent="0.25">
      <c r="A41" s="194" t="s">
        <v>30</v>
      </c>
      <c r="B41" s="196">
        <v>11</v>
      </c>
      <c r="C41" s="196">
        <v>0</v>
      </c>
      <c r="D41" s="191">
        <f>D42</f>
        <v>0</v>
      </c>
      <c r="E41" s="191">
        <f t="shared" ref="E41:Z41" si="7">E42</f>
        <v>0</v>
      </c>
      <c r="F41" s="191">
        <f t="shared" si="7"/>
        <v>0</v>
      </c>
      <c r="G41" s="191">
        <f t="shared" si="7"/>
        <v>100000</v>
      </c>
      <c r="H41" s="191">
        <f t="shared" si="7"/>
        <v>0</v>
      </c>
      <c r="I41" s="191">
        <f t="shared" si="7"/>
        <v>100000</v>
      </c>
      <c r="J41" s="191">
        <f t="shared" si="7"/>
        <v>0</v>
      </c>
      <c r="K41" s="191">
        <f t="shared" si="7"/>
        <v>0</v>
      </c>
      <c r="L41" s="191">
        <f t="shared" si="7"/>
        <v>0</v>
      </c>
      <c r="M41" s="191">
        <f t="shared" si="7"/>
        <v>0</v>
      </c>
      <c r="N41" s="191">
        <f t="shared" si="7"/>
        <v>0</v>
      </c>
      <c r="O41" s="191">
        <f t="shared" si="7"/>
        <v>0</v>
      </c>
      <c r="P41" s="191">
        <f t="shared" si="7"/>
        <v>0</v>
      </c>
      <c r="Q41" s="191">
        <f t="shared" si="7"/>
        <v>0</v>
      </c>
      <c r="R41" s="191">
        <f t="shared" si="7"/>
        <v>0</v>
      </c>
      <c r="S41" s="191">
        <f t="shared" si="7"/>
        <v>0</v>
      </c>
      <c r="T41" s="191">
        <f t="shared" si="7"/>
        <v>0</v>
      </c>
      <c r="U41" s="191">
        <f t="shared" si="7"/>
        <v>0</v>
      </c>
      <c r="V41" s="191">
        <f t="shared" si="7"/>
        <v>0</v>
      </c>
      <c r="W41" s="191">
        <f t="shared" si="7"/>
        <v>0</v>
      </c>
      <c r="X41" s="191">
        <f t="shared" si="7"/>
        <v>0</v>
      </c>
      <c r="Y41" s="191">
        <f t="shared" si="7"/>
        <v>0</v>
      </c>
      <c r="Z41" s="191">
        <f t="shared" si="7"/>
        <v>0</v>
      </c>
    </row>
    <row r="42" spans="1:26" x14ac:dyDescent="0.25">
      <c r="A42" s="194" t="s">
        <v>171</v>
      </c>
      <c r="B42" s="196">
        <v>11</v>
      </c>
      <c r="C42" s="196">
        <v>1</v>
      </c>
      <c r="D42" s="191">
        <v>0</v>
      </c>
      <c r="E42" s="192"/>
      <c r="F42" s="193">
        <v>0</v>
      </c>
      <c r="G42" s="193">
        <v>100000</v>
      </c>
      <c r="H42" s="193">
        <v>0</v>
      </c>
      <c r="I42" s="193">
        <v>100000</v>
      </c>
      <c r="J42" s="191">
        <v>0</v>
      </c>
    </row>
    <row r="43" spans="1:26" s="221" customFormat="1" ht="31.5" x14ac:dyDescent="0.25">
      <c r="A43" s="194" t="s">
        <v>245</v>
      </c>
      <c r="B43" s="196">
        <v>14</v>
      </c>
      <c r="C43" s="196">
        <v>0</v>
      </c>
      <c r="D43" s="191">
        <f>D44</f>
        <v>52751312</v>
      </c>
      <c r="E43" s="191">
        <f t="shared" ref="E43:J43" si="8">E44</f>
        <v>0</v>
      </c>
      <c r="F43" s="191">
        <f t="shared" si="8"/>
        <v>52751312</v>
      </c>
      <c r="G43" s="191">
        <f t="shared" si="8"/>
        <v>42201050</v>
      </c>
      <c r="H43" s="191">
        <f t="shared" si="8"/>
        <v>42201050</v>
      </c>
      <c r="I43" s="191">
        <f t="shared" si="8"/>
        <v>42201050</v>
      </c>
      <c r="J43" s="191">
        <f t="shared" si="8"/>
        <v>42201050</v>
      </c>
    </row>
    <row r="44" spans="1:26" s="221" customFormat="1" ht="47.25" x14ac:dyDescent="0.25">
      <c r="A44" s="194" t="s">
        <v>29</v>
      </c>
      <c r="B44" s="196">
        <v>14</v>
      </c>
      <c r="C44" s="196">
        <v>1</v>
      </c>
      <c r="D44" s="191">
        <v>52751312</v>
      </c>
      <c r="E44" s="192"/>
      <c r="F44" s="191">
        <v>52751312</v>
      </c>
      <c r="G44" s="193">
        <v>42201050</v>
      </c>
      <c r="H44" s="193">
        <v>42201050</v>
      </c>
      <c r="I44" s="193">
        <v>42201050</v>
      </c>
      <c r="J44" s="193">
        <v>42201050</v>
      </c>
    </row>
    <row r="45" spans="1:26" x14ac:dyDescent="0.25">
      <c r="A45" s="195" t="s">
        <v>28</v>
      </c>
      <c r="B45" s="197"/>
      <c r="C45" s="198"/>
      <c r="D45" s="191">
        <f>D11+D19+D23+D25+D27+D33+D36+D41+D43</f>
        <v>1034436486.3499999</v>
      </c>
      <c r="E45" s="191">
        <f t="shared" ref="E45:J45" si="9">E11+E19+E23+E25+E27+E33+E36+E41+E43</f>
        <v>0</v>
      </c>
      <c r="F45" s="191">
        <f t="shared" si="9"/>
        <v>514622336.16000003</v>
      </c>
      <c r="G45" s="191">
        <f t="shared" si="9"/>
        <v>936836041.69999993</v>
      </c>
      <c r="H45" s="191">
        <f t="shared" si="9"/>
        <v>506173283.41000003</v>
      </c>
      <c r="I45" s="191">
        <f t="shared" si="9"/>
        <v>920043625.71999991</v>
      </c>
      <c r="J45" s="191">
        <f t="shared" si="9"/>
        <v>506083393.48000002</v>
      </c>
    </row>
  </sheetData>
  <mergeCells count="19">
    <mergeCell ref="A7:A9"/>
    <mergeCell ref="B7:C8"/>
    <mergeCell ref="G8:G9"/>
    <mergeCell ref="I8:I9"/>
    <mergeCell ref="H8:H9"/>
    <mergeCell ref="F8:F9"/>
    <mergeCell ref="E8:E9"/>
    <mergeCell ref="G7:H7"/>
    <mergeCell ref="D8:D9"/>
    <mergeCell ref="I7:J7"/>
    <mergeCell ref="D7:F7"/>
    <mergeCell ref="J8:J9"/>
    <mergeCell ref="A2:K2"/>
    <mergeCell ref="A3:K3"/>
    <mergeCell ref="A4:K4"/>
    <mergeCell ref="Q1:Y1"/>
    <mergeCell ref="A6:J6"/>
    <mergeCell ref="A5:J5"/>
    <mergeCell ref="A1:K1"/>
  </mergeCells>
  <printOptions horizontalCentered="1"/>
  <pageMargins left="0.39370078740157483" right="0.39370078740157483" top="0.59055118110236227" bottom="0.39370078740157483" header="0.31496062992125984" footer="0"/>
  <pageSetup paperSize="9" scale="53" fitToHeight="0" orientation="portrait" r:id="rId1"/>
  <headerFooter differentFirst="1" scaleWithDoc="0">
    <oddHeader>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356"/>
  <sheetViews>
    <sheetView view="pageBreakPreview" topLeftCell="B337" zoomScale="80" zoomScaleNormal="100" zoomScaleSheetLayoutView="80" workbookViewId="0">
      <selection activeCell="P355" sqref="P355"/>
    </sheetView>
  </sheetViews>
  <sheetFormatPr defaultRowHeight="15" x14ac:dyDescent="0.25"/>
  <cols>
    <col min="1" max="1" width="7.7109375" hidden="1" customWidth="1"/>
    <col min="2" max="2" width="58" customWidth="1"/>
    <col min="3" max="3" width="11" customWidth="1"/>
    <col min="4" max="4" width="9.28515625" customWidth="1"/>
    <col min="5" max="5" width="6.5703125" customWidth="1"/>
    <col min="6" max="6" width="5.7109375" customWidth="1"/>
    <col min="7" max="7" width="5.140625" customWidth="1"/>
    <col min="9" max="9" width="13" customWidth="1"/>
    <col min="10" max="10" width="11.5703125" customWidth="1"/>
    <col min="11" max="11" width="17.42578125" hidden="1" customWidth="1"/>
    <col min="12" max="12" width="22.42578125" customWidth="1"/>
    <col min="13" max="13" width="17.42578125" hidden="1" customWidth="1"/>
    <col min="14" max="14" width="19.7109375" customWidth="1"/>
    <col min="15" max="15" width="19.85546875" customWidth="1"/>
    <col min="16" max="16" width="18.85546875" customWidth="1"/>
    <col min="17" max="17" width="24.28515625" customWidth="1"/>
    <col min="18" max="18" width="24.140625" customWidth="1"/>
  </cols>
  <sheetData>
    <row r="1" spans="1:27" s="7" customFormat="1" ht="18.75" x14ac:dyDescent="0.3">
      <c r="A1" s="296" t="s">
        <v>407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18"/>
      <c r="T1" s="18"/>
      <c r="U1" s="24"/>
      <c r="V1" s="24"/>
      <c r="W1" s="24"/>
      <c r="X1" s="24"/>
      <c r="Y1" s="24"/>
      <c r="Z1" s="24"/>
      <c r="AA1" s="24"/>
    </row>
    <row r="2" spans="1:27" s="7" customFormat="1" ht="18.75" x14ac:dyDescent="0.3">
      <c r="A2" s="296" t="s">
        <v>443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18"/>
      <c r="T2" s="18"/>
      <c r="U2" s="24"/>
      <c r="V2" s="24"/>
      <c r="W2" s="24"/>
      <c r="X2" s="24"/>
      <c r="Y2" s="24"/>
      <c r="Z2" s="24"/>
      <c r="AA2" s="24"/>
    </row>
    <row r="3" spans="1:27" s="7" customFormat="1" ht="18.75" x14ac:dyDescent="0.3">
      <c r="A3" s="296" t="s">
        <v>441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18"/>
      <c r="T3" s="18"/>
      <c r="U3" s="24"/>
      <c r="V3" s="24"/>
      <c r="W3" s="24"/>
      <c r="X3" s="24"/>
      <c r="Y3" s="24"/>
      <c r="Z3" s="24"/>
      <c r="AA3" s="24"/>
    </row>
    <row r="4" spans="1:27" s="7" customFormat="1" ht="18.75" x14ac:dyDescent="0.3">
      <c r="A4" s="296" t="s">
        <v>438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18"/>
      <c r="T4" s="18"/>
      <c r="U4" s="24"/>
      <c r="V4" s="24"/>
      <c r="W4" s="24"/>
      <c r="X4" s="24"/>
      <c r="Y4" s="24"/>
      <c r="Z4" s="24"/>
      <c r="AA4" s="24"/>
    </row>
    <row r="5" spans="1:27" s="7" customFormat="1" ht="20.25" customHeight="1" x14ac:dyDescent="0.3">
      <c r="A5" s="297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18"/>
      <c r="T5" s="18"/>
      <c r="U5" s="24"/>
      <c r="V5" s="24"/>
      <c r="W5" s="24"/>
      <c r="X5" s="24"/>
      <c r="Y5" s="24"/>
      <c r="Z5" s="24"/>
      <c r="AA5" s="24"/>
    </row>
    <row r="6" spans="1:27" ht="42.75" customHeight="1" x14ac:dyDescent="0.25">
      <c r="A6" s="304" t="s">
        <v>444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</row>
    <row r="7" spans="1:27" ht="42.75" customHeight="1" x14ac:dyDescent="0.25">
      <c r="A7" s="271" t="s">
        <v>12</v>
      </c>
      <c r="B7" s="271" t="s">
        <v>60</v>
      </c>
      <c r="C7" s="271" t="s">
        <v>55</v>
      </c>
      <c r="D7" s="271"/>
      <c r="E7" s="271"/>
      <c r="F7" s="271"/>
      <c r="G7" s="271"/>
      <c r="H7" s="271"/>
      <c r="I7" s="271"/>
      <c r="J7" s="271"/>
      <c r="K7" s="299"/>
      <c r="L7" s="271" t="s">
        <v>25</v>
      </c>
      <c r="M7" s="271"/>
      <c r="N7" s="271"/>
      <c r="O7" s="271"/>
      <c r="P7" s="271"/>
      <c r="Q7" s="271"/>
      <c r="R7" s="271"/>
    </row>
    <row r="8" spans="1:27" ht="42.75" customHeight="1" x14ac:dyDescent="0.25">
      <c r="A8" s="271"/>
      <c r="B8" s="271"/>
      <c r="C8" s="271" t="s">
        <v>210</v>
      </c>
      <c r="D8" s="271" t="s">
        <v>53</v>
      </c>
      <c r="E8" s="271" t="s">
        <v>52</v>
      </c>
      <c r="F8" s="271" t="s">
        <v>59</v>
      </c>
      <c r="G8" s="271"/>
      <c r="H8" s="271"/>
      <c r="I8" s="271"/>
      <c r="J8" s="271" t="s">
        <v>75</v>
      </c>
      <c r="K8" s="299"/>
      <c r="L8" s="271" t="s">
        <v>383</v>
      </c>
      <c r="M8" s="300"/>
      <c r="N8" s="300"/>
      <c r="O8" s="301" t="s">
        <v>394</v>
      </c>
      <c r="P8" s="302"/>
      <c r="Q8" s="303" t="s">
        <v>412</v>
      </c>
      <c r="R8" s="303"/>
    </row>
    <row r="9" spans="1:27" ht="93.75" x14ac:dyDescent="0.25">
      <c r="A9" s="271"/>
      <c r="B9" s="271"/>
      <c r="C9" s="271"/>
      <c r="D9" s="271"/>
      <c r="E9" s="271"/>
      <c r="F9" s="271"/>
      <c r="G9" s="271"/>
      <c r="H9" s="271"/>
      <c r="I9" s="271"/>
      <c r="J9" s="271"/>
      <c r="K9" s="299"/>
      <c r="L9" s="59" t="s">
        <v>13</v>
      </c>
      <c r="M9" s="66"/>
      <c r="N9" s="57" t="s">
        <v>54</v>
      </c>
      <c r="O9" s="58" t="s">
        <v>13</v>
      </c>
      <c r="P9" s="60" t="s">
        <v>54</v>
      </c>
      <c r="Q9" s="65" t="s">
        <v>13</v>
      </c>
      <c r="R9" s="64" t="s">
        <v>54</v>
      </c>
    </row>
    <row r="10" spans="1:27" ht="18.75" x14ac:dyDescent="0.25">
      <c r="A10" s="56">
        <v>1</v>
      </c>
      <c r="B10" s="56">
        <v>2</v>
      </c>
      <c r="C10" s="56">
        <v>3</v>
      </c>
      <c r="D10" s="56">
        <v>4</v>
      </c>
      <c r="E10" s="56">
        <v>5</v>
      </c>
      <c r="F10" s="298">
        <v>6</v>
      </c>
      <c r="G10" s="298"/>
      <c r="H10" s="298"/>
      <c r="I10" s="298"/>
      <c r="J10" s="56">
        <v>7</v>
      </c>
      <c r="K10" s="56"/>
      <c r="L10" s="63">
        <v>8</v>
      </c>
      <c r="M10" s="63">
        <v>9</v>
      </c>
      <c r="N10" s="63">
        <v>9</v>
      </c>
      <c r="O10" s="62">
        <v>10</v>
      </c>
      <c r="P10" s="61">
        <v>11</v>
      </c>
      <c r="Q10" s="61">
        <v>12</v>
      </c>
      <c r="R10" s="56">
        <v>13</v>
      </c>
    </row>
    <row r="11" spans="1:27" ht="37.5" x14ac:dyDescent="0.25">
      <c r="A11" s="190">
        <v>1</v>
      </c>
      <c r="B11" s="189" t="s">
        <v>106</v>
      </c>
      <c r="C11" s="188">
        <v>502</v>
      </c>
      <c r="D11" s="188" t="s">
        <v>1</v>
      </c>
      <c r="E11" s="188" t="s">
        <v>1</v>
      </c>
      <c r="F11" s="188" t="s">
        <v>1</v>
      </c>
      <c r="G11" s="188" t="s">
        <v>1</v>
      </c>
      <c r="H11" s="188" t="s">
        <v>1</v>
      </c>
      <c r="I11" s="188" t="s">
        <v>1</v>
      </c>
      <c r="J11" s="203" t="s">
        <v>1</v>
      </c>
      <c r="K11" s="185"/>
      <c r="L11" s="186">
        <f>L12+L67+L93+L85</f>
        <v>160524584.27000001</v>
      </c>
      <c r="M11" s="186">
        <f t="shared" ref="M11:R11" si="0">M12+M67+M93+M85</f>
        <v>0</v>
      </c>
      <c r="N11" s="186">
        <f t="shared" si="0"/>
        <v>1151669.6200000001</v>
      </c>
      <c r="O11" s="186">
        <f t="shared" si="0"/>
        <v>81063915.029999986</v>
      </c>
      <c r="P11" s="186">
        <f t="shared" si="0"/>
        <v>1212030.8700000001</v>
      </c>
      <c r="Q11" s="186">
        <f t="shared" si="0"/>
        <v>80352247.099999994</v>
      </c>
      <c r="R11" s="186">
        <f t="shared" si="0"/>
        <v>1152780.94</v>
      </c>
    </row>
    <row r="12" spans="1:27" ht="18.75" x14ac:dyDescent="0.25">
      <c r="A12" s="190" t="s">
        <v>1</v>
      </c>
      <c r="B12" s="189" t="s">
        <v>51</v>
      </c>
      <c r="C12" s="188">
        <v>502</v>
      </c>
      <c r="D12" s="220" t="s">
        <v>6</v>
      </c>
      <c r="E12" s="220" t="s">
        <v>10</v>
      </c>
      <c r="F12" s="190" t="s">
        <v>1</v>
      </c>
      <c r="G12" s="190" t="s">
        <v>1</v>
      </c>
      <c r="H12" s="190" t="s">
        <v>1</v>
      </c>
      <c r="I12" s="190" t="s">
        <v>1</v>
      </c>
      <c r="J12" s="207" t="s">
        <v>1</v>
      </c>
      <c r="K12" s="185"/>
      <c r="L12" s="186">
        <f>L13+L20+L27+L36+L43</f>
        <v>157708122.75999999</v>
      </c>
      <c r="M12" s="186">
        <f t="shared" ref="M12:R12" si="1">M13+M20+M27+M36+M43</f>
        <v>0</v>
      </c>
      <c r="N12" s="186">
        <f t="shared" si="1"/>
        <v>370036.32</v>
      </c>
      <c r="O12" s="186">
        <f t="shared" si="1"/>
        <v>77379136.379999995</v>
      </c>
      <c r="P12" s="186">
        <f t="shared" si="1"/>
        <v>420967.43</v>
      </c>
      <c r="Q12" s="186">
        <f t="shared" si="1"/>
        <v>76493316.590000004</v>
      </c>
      <c r="R12" s="186">
        <f t="shared" si="1"/>
        <v>371147.64</v>
      </c>
    </row>
    <row r="13" spans="1:27" ht="56.25" x14ac:dyDescent="0.25">
      <c r="A13" s="190" t="s">
        <v>1</v>
      </c>
      <c r="B13" s="189" t="s">
        <v>50</v>
      </c>
      <c r="C13" s="188">
        <v>502</v>
      </c>
      <c r="D13" s="220" t="s">
        <v>6</v>
      </c>
      <c r="E13" s="220" t="s">
        <v>7</v>
      </c>
      <c r="F13" s="190" t="s">
        <v>1</v>
      </c>
      <c r="G13" s="190" t="s">
        <v>1</v>
      </c>
      <c r="H13" s="190" t="s">
        <v>1</v>
      </c>
      <c r="I13" s="190" t="s">
        <v>1</v>
      </c>
      <c r="J13" s="207" t="s">
        <v>1</v>
      </c>
      <c r="K13" s="185"/>
      <c r="L13" s="186">
        <f t="shared" ref="L13:L18" si="2">L14</f>
        <v>4363657.55</v>
      </c>
      <c r="M13" s="186">
        <f t="shared" ref="M13:R13" si="3">M14</f>
        <v>0</v>
      </c>
      <c r="N13" s="186">
        <f t="shared" si="3"/>
        <v>0</v>
      </c>
      <c r="O13" s="186">
        <f t="shared" si="3"/>
        <v>4363657.55</v>
      </c>
      <c r="P13" s="186">
        <f t="shared" si="3"/>
        <v>0</v>
      </c>
      <c r="Q13" s="186">
        <f t="shared" si="3"/>
        <v>4363657.55</v>
      </c>
      <c r="R13" s="186">
        <f t="shared" si="3"/>
        <v>0</v>
      </c>
    </row>
    <row r="14" spans="1:27" ht="75" x14ac:dyDescent="0.25">
      <c r="A14" s="190" t="s">
        <v>1</v>
      </c>
      <c r="B14" s="189" t="s">
        <v>445</v>
      </c>
      <c r="C14" s="188">
        <v>502</v>
      </c>
      <c r="D14" s="220" t="s">
        <v>6</v>
      </c>
      <c r="E14" s="220" t="s">
        <v>7</v>
      </c>
      <c r="F14" s="190" t="s">
        <v>6</v>
      </c>
      <c r="G14" s="190" t="s">
        <v>107</v>
      </c>
      <c r="H14" s="190" t="s">
        <v>10</v>
      </c>
      <c r="I14" s="190" t="s">
        <v>108</v>
      </c>
      <c r="J14" s="207" t="s">
        <v>1</v>
      </c>
      <c r="K14" s="185"/>
      <c r="L14" s="186">
        <f t="shared" si="2"/>
        <v>4363657.55</v>
      </c>
      <c r="M14" s="186">
        <f t="shared" ref="M14:R14" si="4">M15</f>
        <v>0</v>
      </c>
      <c r="N14" s="186">
        <f t="shared" si="4"/>
        <v>0</v>
      </c>
      <c r="O14" s="186">
        <f t="shared" si="4"/>
        <v>4363657.55</v>
      </c>
      <c r="P14" s="186">
        <f t="shared" si="4"/>
        <v>0</v>
      </c>
      <c r="Q14" s="186">
        <f t="shared" si="4"/>
        <v>4363657.55</v>
      </c>
      <c r="R14" s="186">
        <f t="shared" si="4"/>
        <v>0</v>
      </c>
    </row>
    <row r="15" spans="1:27" ht="37.5" x14ac:dyDescent="0.25">
      <c r="A15" s="190" t="s">
        <v>1</v>
      </c>
      <c r="B15" s="189" t="s">
        <v>109</v>
      </c>
      <c r="C15" s="188">
        <v>502</v>
      </c>
      <c r="D15" s="220" t="s">
        <v>6</v>
      </c>
      <c r="E15" s="220" t="s">
        <v>7</v>
      </c>
      <c r="F15" s="190" t="s">
        <v>6</v>
      </c>
      <c r="G15" s="190" t="s">
        <v>110</v>
      </c>
      <c r="H15" s="190" t="s">
        <v>10</v>
      </c>
      <c r="I15" s="190" t="s">
        <v>108</v>
      </c>
      <c r="J15" s="207" t="s">
        <v>1</v>
      </c>
      <c r="K15" s="185"/>
      <c r="L15" s="186">
        <f t="shared" si="2"/>
        <v>4363657.55</v>
      </c>
      <c r="M15" s="186">
        <f t="shared" ref="M15:R15" si="5">M16</f>
        <v>0</v>
      </c>
      <c r="N15" s="186">
        <f t="shared" si="5"/>
        <v>0</v>
      </c>
      <c r="O15" s="186">
        <f t="shared" si="5"/>
        <v>4363657.55</v>
      </c>
      <c r="P15" s="186">
        <f t="shared" si="5"/>
        <v>0</v>
      </c>
      <c r="Q15" s="186">
        <f t="shared" si="5"/>
        <v>4363657.55</v>
      </c>
      <c r="R15" s="186">
        <f t="shared" si="5"/>
        <v>0</v>
      </c>
    </row>
    <row r="16" spans="1:27" ht="37.5" x14ac:dyDescent="0.25">
      <c r="A16" s="190" t="s">
        <v>1</v>
      </c>
      <c r="B16" s="189" t="s">
        <v>111</v>
      </c>
      <c r="C16" s="188">
        <v>502</v>
      </c>
      <c r="D16" s="220" t="s">
        <v>6</v>
      </c>
      <c r="E16" s="220" t="s">
        <v>7</v>
      </c>
      <c r="F16" s="190" t="s">
        <v>6</v>
      </c>
      <c r="G16" s="190" t="s">
        <v>110</v>
      </c>
      <c r="H16" s="190" t="s">
        <v>66</v>
      </c>
      <c r="I16" s="190" t="s">
        <v>108</v>
      </c>
      <c r="J16" s="207" t="s">
        <v>1</v>
      </c>
      <c r="K16" s="185"/>
      <c r="L16" s="186">
        <f t="shared" si="2"/>
        <v>4363657.55</v>
      </c>
      <c r="M16" s="186">
        <f t="shared" ref="M16:R16" si="6">M17</f>
        <v>0</v>
      </c>
      <c r="N16" s="186">
        <f t="shared" si="6"/>
        <v>0</v>
      </c>
      <c r="O16" s="186">
        <f t="shared" si="6"/>
        <v>4363657.55</v>
      </c>
      <c r="P16" s="186">
        <f t="shared" si="6"/>
        <v>0</v>
      </c>
      <c r="Q16" s="186">
        <f t="shared" si="6"/>
        <v>4363657.55</v>
      </c>
      <c r="R16" s="186">
        <f t="shared" si="6"/>
        <v>0</v>
      </c>
    </row>
    <row r="17" spans="1:18" ht="56.25" x14ac:dyDescent="0.25">
      <c r="A17" s="190" t="s">
        <v>1</v>
      </c>
      <c r="B17" s="189" t="s">
        <v>218</v>
      </c>
      <c r="C17" s="188">
        <v>502</v>
      </c>
      <c r="D17" s="220" t="s">
        <v>6</v>
      </c>
      <c r="E17" s="220" t="s">
        <v>7</v>
      </c>
      <c r="F17" s="190" t="s">
        <v>6</v>
      </c>
      <c r="G17" s="190" t="s">
        <v>110</v>
      </c>
      <c r="H17" s="190" t="s">
        <v>66</v>
      </c>
      <c r="I17" s="190" t="s">
        <v>112</v>
      </c>
      <c r="J17" s="207" t="s">
        <v>1</v>
      </c>
      <c r="K17" s="185"/>
      <c r="L17" s="186">
        <f t="shared" si="2"/>
        <v>4363657.55</v>
      </c>
      <c r="M17" s="186">
        <f t="shared" ref="M17:R17" si="7">M18</f>
        <v>0</v>
      </c>
      <c r="N17" s="186">
        <f t="shared" si="7"/>
        <v>0</v>
      </c>
      <c r="O17" s="186">
        <f t="shared" si="7"/>
        <v>4363657.55</v>
      </c>
      <c r="P17" s="186">
        <f t="shared" si="7"/>
        <v>0</v>
      </c>
      <c r="Q17" s="186">
        <f t="shared" si="7"/>
        <v>4363657.55</v>
      </c>
      <c r="R17" s="186">
        <f t="shared" si="7"/>
        <v>0</v>
      </c>
    </row>
    <row r="18" spans="1:18" ht="101.25" customHeight="1" x14ac:dyDescent="0.25">
      <c r="A18" s="190" t="s">
        <v>1</v>
      </c>
      <c r="B18" s="189" t="s">
        <v>113</v>
      </c>
      <c r="C18" s="188">
        <v>502</v>
      </c>
      <c r="D18" s="220" t="s">
        <v>6</v>
      </c>
      <c r="E18" s="220" t="s">
        <v>7</v>
      </c>
      <c r="F18" s="190" t="s">
        <v>6</v>
      </c>
      <c r="G18" s="190" t="s">
        <v>110</v>
      </c>
      <c r="H18" s="190" t="s">
        <v>66</v>
      </c>
      <c r="I18" s="190" t="s">
        <v>112</v>
      </c>
      <c r="J18" s="207">
        <v>100</v>
      </c>
      <c r="K18" s="185"/>
      <c r="L18" s="186">
        <f t="shared" si="2"/>
        <v>4363657.55</v>
      </c>
      <c r="M18" s="186">
        <f t="shared" ref="M18:R18" si="8">M19</f>
        <v>0</v>
      </c>
      <c r="N18" s="186">
        <f t="shared" si="8"/>
        <v>0</v>
      </c>
      <c r="O18" s="186">
        <f t="shared" si="8"/>
        <v>4363657.55</v>
      </c>
      <c r="P18" s="186">
        <f t="shared" si="8"/>
        <v>0</v>
      </c>
      <c r="Q18" s="186">
        <f t="shared" si="8"/>
        <v>4363657.55</v>
      </c>
      <c r="R18" s="186">
        <f t="shared" si="8"/>
        <v>0</v>
      </c>
    </row>
    <row r="19" spans="1:18" ht="37.5" x14ac:dyDescent="0.25">
      <c r="A19" s="190" t="s">
        <v>1</v>
      </c>
      <c r="B19" s="189" t="s">
        <v>114</v>
      </c>
      <c r="C19" s="188">
        <v>502</v>
      </c>
      <c r="D19" s="220" t="s">
        <v>6</v>
      </c>
      <c r="E19" s="220" t="s">
        <v>7</v>
      </c>
      <c r="F19" s="190" t="s">
        <v>6</v>
      </c>
      <c r="G19" s="190" t="s">
        <v>110</v>
      </c>
      <c r="H19" s="190" t="s">
        <v>66</v>
      </c>
      <c r="I19" s="190" t="s">
        <v>112</v>
      </c>
      <c r="J19" s="207" t="s">
        <v>76</v>
      </c>
      <c r="K19" s="185"/>
      <c r="L19" s="186">
        <v>4363657.55</v>
      </c>
      <c r="M19" s="185"/>
      <c r="N19" s="184">
        <v>0</v>
      </c>
      <c r="O19" s="183">
        <v>4363657.55</v>
      </c>
      <c r="P19" s="183">
        <v>0</v>
      </c>
      <c r="Q19" s="183">
        <v>4363657.55</v>
      </c>
      <c r="R19" s="182">
        <v>0</v>
      </c>
    </row>
    <row r="20" spans="1:18" ht="75" x14ac:dyDescent="0.25">
      <c r="A20" s="190" t="s">
        <v>1</v>
      </c>
      <c r="B20" s="189" t="s">
        <v>49</v>
      </c>
      <c r="C20" s="188">
        <v>502</v>
      </c>
      <c r="D20" s="220" t="s">
        <v>6</v>
      </c>
      <c r="E20" s="220" t="s">
        <v>68</v>
      </c>
      <c r="F20" s="190" t="s">
        <v>1</v>
      </c>
      <c r="G20" s="190" t="s">
        <v>1</v>
      </c>
      <c r="H20" s="190" t="s">
        <v>1</v>
      </c>
      <c r="I20" s="190" t="s">
        <v>1</v>
      </c>
      <c r="J20" s="207" t="s">
        <v>1</v>
      </c>
      <c r="K20" s="185"/>
      <c r="L20" s="186">
        <f t="shared" ref="L20:L25" si="9">L21</f>
        <v>0</v>
      </c>
      <c r="M20" s="186">
        <f t="shared" ref="M20:R20" si="10">M21</f>
        <v>0</v>
      </c>
      <c r="N20" s="186">
        <f t="shared" si="10"/>
        <v>0</v>
      </c>
      <c r="O20" s="186">
        <f t="shared" si="10"/>
        <v>276000</v>
      </c>
      <c r="P20" s="186">
        <f t="shared" si="10"/>
        <v>0</v>
      </c>
      <c r="Q20" s="186">
        <f t="shared" si="10"/>
        <v>276000</v>
      </c>
      <c r="R20" s="186">
        <f t="shared" si="10"/>
        <v>0</v>
      </c>
    </row>
    <row r="21" spans="1:18" ht="75" x14ac:dyDescent="0.25">
      <c r="A21" s="190" t="s">
        <v>1</v>
      </c>
      <c r="B21" s="189" t="s">
        <v>445</v>
      </c>
      <c r="C21" s="188">
        <v>502</v>
      </c>
      <c r="D21" s="220" t="s">
        <v>6</v>
      </c>
      <c r="E21" s="220" t="s">
        <v>68</v>
      </c>
      <c r="F21" s="190" t="s">
        <v>6</v>
      </c>
      <c r="G21" s="190" t="s">
        <v>107</v>
      </c>
      <c r="H21" s="190" t="s">
        <v>10</v>
      </c>
      <c r="I21" s="190" t="s">
        <v>108</v>
      </c>
      <c r="J21" s="207" t="s">
        <v>1</v>
      </c>
      <c r="K21" s="185"/>
      <c r="L21" s="186">
        <f t="shared" si="9"/>
        <v>0</v>
      </c>
      <c r="M21" s="186">
        <f t="shared" ref="M21:R21" si="11">M22</f>
        <v>0</v>
      </c>
      <c r="N21" s="186">
        <f t="shared" si="11"/>
        <v>0</v>
      </c>
      <c r="O21" s="186">
        <f t="shared" si="11"/>
        <v>276000</v>
      </c>
      <c r="P21" s="186">
        <f t="shared" si="11"/>
        <v>0</v>
      </c>
      <c r="Q21" s="186">
        <f t="shared" si="11"/>
        <v>276000</v>
      </c>
      <c r="R21" s="186">
        <f t="shared" si="11"/>
        <v>0</v>
      </c>
    </row>
    <row r="22" spans="1:18" ht="37.5" x14ac:dyDescent="0.25">
      <c r="A22" s="190" t="s">
        <v>1</v>
      </c>
      <c r="B22" s="189" t="s">
        <v>109</v>
      </c>
      <c r="C22" s="188">
        <v>502</v>
      </c>
      <c r="D22" s="220" t="s">
        <v>6</v>
      </c>
      <c r="E22" s="220" t="s">
        <v>68</v>
      </c>
      <c r="F22" s="190" t="s">
        <v>6</v>
      </c>
      <c r="G22" s="190" t="s">
        <v>110</v>
      </c>
      <c r="H22" s="190" t="s">
        <v>10</v>
      </c>
      <c r="I22" s="190" t="s">
        <v>108</v>
      </c>
      <c r="J22" s="207" t="s">
        <v>1</v>
      </c>
      <c r="K22" s="185"/>
      <c r="L22" s="186">
        <f t="shared" si="9"/>
        <v>0</v>
      </c>
      <c r="M22" s="186">
        <f t="shared" ref="M22:R22" si="12">M23</f>
        <v>0</v>
      </c>
      <c r="N22" s="186">
        <f t="shared" si="12"/>
        <v>0</v>
      </c>
      <c r="O22" s="186">
        <f t="shared" si="12"/>
        <v>276000</v>
      </c>
      <c r="P22" s="186">
        <f t="shared" si="12"/>
        <v>0</v>
      </c>
      <c r="Q22" s="186">
        <f t="shared" si="12"/>
        <v>276000</v>
      </c>
      <c r="R22" s="186">
        <f t="shared" si="12"/>
        <v>0</v>
      </c>
    </row>
    <row r="23" spans="1:18" ht="37.5" x14ac:dyDescent="0.25">
      <c r="A23" s="190" t="s">
        <v>1</v>
      </c>
      <c r="B23" s="189" t="s">
        <v>111</v>
      </c>
      <c r="C23" s="188">
        <v>502</v>
      </c>
      <c r="D23" s="220" t="s">
        <v>6</v>
      </c>
      <c r="E23" s="220" t="s">
        <v>68</v>
      </c>
      <c r="F23" s="190" t="s">
        <v>6</v>
      </c>
      <c r="G23" s="190" t="s">
        <v>110</v>
      </c>
      <c r="H23" s="190" t="s">
        <v>66</v>
      </c>
      <c r="I23" s="190" t="s">
        <v>108</v>
      </c>
      <c r="J23" s="207" t="s">
        <v>1</v>
      </c>
      <c r="K23" s="185"/>
      <c r="L23" s="186">
        <f t="shared" si="9"/>
        <v>0</v>
      </c>
      <c r="M23" s="186">
        <f t="shared" ref="M23:R23" si="13">M24</f>
        <v>0</v>
      </c>
      <c r="N23" s="186">
        <f t="shared" si="13"/>
        <v>0</v>
      </c>
      <c r="O23" s="186">
        <f t="shared" si="13"/>
        <v>276000</v>
      </c>
      <c r="P23" s="186">
        <f t="shared" si="13"/>
        <v>0</v>
      </c>
      <c r="Q23" s="186">
        <f t="shared" si="13"/>
        <v>276000</v>
      </c>
      <c r="R23" s="186">
        <f t="shared" si="13"/>
        <v>0</v>
      </c>
    </row>
    <row r="24" spans="1:18" ht="56.25" x14ac:dyDescent="0.25">
      <c r="A24" s="190" t="s">
        <v>1</v>
      </c>
      <c r="B24" s="189" t="s">
        <v>218</v>
      </c>
      <c r="C24" s="188">
        <v>502</v>
      </c>
      <c r="D24" s="220" t="s">
        <v>6</v>
      </c>
      <c r="E24" s="220" t="s">
        <v>68</v>
      </c>
      <c r="F24" s="190" t="s">
        <v>6</v>
      </c>
      <c r="G24" s="190" t="s">
        <v>110</v>
      </c>
      <c r="H24" s="190" t="s">
        <v>66</v>
      </c>
      <c r="I24" s="190" t="s">
        <v>112</v>
      </c>
      <c r="J24" s="207" t="s">
        <v>1</v>
      </c>
      <c r="K24" s="185"/>
      <c r="L24" s="186">
        <f t="shared" si="9"/>
        <v>0</v>
      </c>
      <c r="M24" s="186">
        <f t="shared" ref="M24:R24" si="14">M25</f>
        <v>0</v>
      </c>
      <c r="N24" s="186">
        <f t="shared" si="14"/>
        <v>0</v>
      </c>
      <c r="O24" s="186">
        <f t="shared" si="14"/>
        <v>276000</v>
      </c>
      <c r="P24" s="186">
        <f t="shared" si="14"/>
        <v>0</v>
      </c>
      <c r="Q24" s="186">
        <f t="shared" si="14"/>
        <v>276000</v>
      </c>
      <c r="R24" s="186">
        <f t="shared" si="14"/>
        <v>0</v>
      </c>
    </row>
    <row r="25" spans="1:18" ht="112.5" x14ac:dyDescent="0.25">
      <c r="A25" s="190" t="s">
        <v>1</v>
      </c>
      <c r="B25" s="189" t="s">
        <v>113</v>
      </c>
      <c r="C25" s="188">
        <v>502</v>
      </c>
      <c r="D25" s="220" t="s">
        <v>6</v>
      </c>
      <c r="E25" s="220" t="s">
        <v>68</v>
      </c>
      <c r="F25" s="190" t="s">
        <v>6</v>
      </c>
      <c r="G25" s="190" t="s">
        <v>110</v>
      </c>
      <c r="H25" s="190" t="s">
        <v>66</v>
      </c>
      <c r="I25" s="190" t="s">
        <v>112</v>
      </c>
      <c r="J25" s="207">
        <v>100</v>
      </c>
      <c r="K25" s="185"/>
      <c r="L25" s="186">
        <f t="shared" si="9"/>
        <v>0</v>
      </c>
      <c r="M25" s="186">
        <f t="shared" ref="M25:R25" si="15">M26</f>
        <v>0</v>
      </c>
      <c r="N25" s="186">
        <f t="shared" si="15"/>
        <v>0</v>
      </c>
      <c r="O25" s="186">
        <f t="shared" si="15"/>
        <v>276000</v>
      </c>
      <c r="P25" s="186">
        <f t="shared" si="15"/>
        <v>0</v>
      </c>
      <c r="Q25" s="186">
        <f t="shared" si="15"/>
        <v>276000</v>
      </c>
      <c r="R25" s="186">
        <f t="shared" si="15"/>
        <v>0</v>
      </c>
    </row>
    <row r="26" spans="1:18" ht="37.5" x14ac:dyDescent="0.25">
      <c r="A26" s="190" t="s">
        <v>1</v>
      </c>
      <c r="B26" s="189" t="s">
        <v>114</v>
      </c>
      <c r="C26" s="188">
        <v>502</v>
      </c>
      <c r="D26" s="219" t="s">
        <v>6</v>
      </c>
      <c r="E26" s="220" t="s">
        <v>68</v>
      </c>
      <c r="F26" s="190" t="s">
        <v>6</v>
      </c>
      <c r="G26" s="190" t="s">
        <v>110</v>
      </c>
      <c r="H26" s="190" t="s">
        <v>66</v>
      </c>
      <c r="I26" s="190" t="s">
        <v>112</v>
      </c>
      <c r="J26" s="207" t="s">
        <v>76</v>
      </c>
      <c r="K26" s="185"/>
      <c r="L26" s="186">
        <v>0</v>
      </c>
      <c r="M26" s="185"/>
      <c r="N26" s="184">
        <v>0</v>
      </c>
      <c r="O26" s="183">
        <v>276000</v>
      </c>
      <c r="P26" s="183">
        <v>0</v>
      </c>
      <c r="Q26" s="183">
        <v>276000</v>
      </c>
      <c r="R26" s="182">
        <v>0</v>
      </c>
    </row>
    <row r="27" spans="1:18" ht="75" customHeight="1" x14ac:dyDescent="0.25">
      <c r="A27" s="190" t="s">
        <v>1</v>
      </c>
      <c r="B27" s="189" t="s">
        <v>48</v>
      </c>
      <c r="C27" s="188">
        <v>502</v>
      </c>
      <c r="D27" s="219" t="s">
        <v>6</v>
      </c>
      <c r="E27" s="220" t="s">
        <v>69</v>
      </c>
      <c r="F27" s="190" t="s">
        <v>1</v>
      </c>
      <c r="G27" s="190" t="s">
        <v>1</v>
      </c>
      <c r="H27" s="190" t="s">
        <v>1</v>
      </c>
      <c r="I27" s="190" t="s">
        <v>1</v>
      </c>
      <c r="J27" s="207" t="s">
        <v>1</v>
      </c>
      <c r="K27" s="185"/>
      <c r="L27" s="186">
        <f>L28</f>
        <v>31455173.859999999</v>
      </c>
      <c r="M27" s="186">
        <f t="shared" ref="M27:R27" si="16">M28</f>
        <v>0</v>
      </c>
      <c r="N27" s="186">
        <f t="shared" si="16"/>
        <v>0</v>
      </c>
      <c r="O27" s="186">
        <f t="shared" si="16"/>
        <v>31719173.859999999</v>
      </c>
      <c r="P27" s="186">
        <f t="shared" si="16"/>
        <v>0</v>
      </c>
      <c r="Q27" s="186">
        <f t="shared" si="16"/>
        <v>31719173.859999999</v>
      </c>
      <c r="R27" s="186">
        <f t="shared" si="16"/>
        <v>0</v>
      </c>
    </row>
    <row r="28" spans="1:18" ht="75" x14ac:dyDescent="0.25">
      <c r="A28" s="190" t="s">
        <v>1</v>
      </c>
      <c r="B28" s="189" t="s">
        <v>445</v>
      </c>
      <c r="C28" s="188">
        <v>502</v>
      </c>
      <c r="D28" s="219" t="s">
        <v>6</v>
      </c>
      <c r="E28" s="220" t="s">
        <v>69</v>
      </c>
      <c r="F28" s="190" t="s">
        <v>6</v>
      </c>
      <c r="G28" s="190" t="s">
        <v>107</v>
      </c>
      <c r="H28" s="190" t="s">
        <v>10</v>
      </c>
      <c r="I28" s="190" t="s">
        <v>108</v>
      </c>
      <c r="J28" s="207" t="s">
        <v>1</v>
      </c>
      <c r="K28" s="185"/>
      <c r="L28" s="186">
        <f>L29</f>
        <v>31455173.859999999</v>
      </c>
      <c r="M28" s="186">
        <f t="shared" ref="M28:R28" si="17">M29</f>
        <v>0</v>
      </c>
      <c r="N28" s="186">
        <f t="shared" si="17"/>
        <v>0</v>
      </c>
      <c r="O28" s="186">
        <f t="shared" si="17"/>
        <v>31719173.859999999</v>
      </c>
      <c r="P28" s="186">
        <f t="shared" si="17"/>
        <v>0</v>
      </c>
      <c r="Q28" s="186">
        <f t="shared" si="17"/>
        <v>31719173.859999999</v>
      </c>
      <c r="R28" s="186">
        <f t="shared" si="17"/>
        <v>0</v>
      </c>
    </row>
    <row r="29" spans="1:18" ht="37.5" x14ac:dyDescent="0.25">
      <c r="A29" s="190" t="s">
        <v>1</v>
      </c>
      <c r="B29" s="189" t="s">
        <v>109</v>
      </c>
      <c r="C29" s="188">
        <v>502</v>
      </c>
      <c r="D29" s="219" t="s">
        <v>6</v>
      </c>
      <c r="E29" s="220" t="s">
        <v>69</v>
      </c>
      <c r="F29" s="190" t="s">
        <v>6</v>
      </c>
      <c r="G29" s="190" t="s">
        <v>110</v>
      </c>
      <c r="H29" s="190" t="s">
        <v>10</v>
      </c>
      <c r="I29" s="190" t="s">
        <v>108</v>
      </c>
      <c r="J29" s="207" t="s">
        <v>1</v>
      </c>
      <c r="K29" s="185"/>
      <c r="L29" s="186">
        <f>L30</f>
        <v>31455173.859999999</v>
      </c>
      <c r="M29" s="186">
        <f t="shared" ref="M29:R29" si="18">M30</f>
        <v>0</v>
      </c>
      <c r="N29" s="186">
        <f t="shared" si="18"/>
        <v>0</v>
      </c>
      <c r="O29" s="186">
        <f t="shared" si="18"/>
        <v>31719173.859999999</v>
      </c>
      <c r="P29" s="186">
        <f t="shared" si="18"/>
        <v>0</v>
      </c>
      <c r="Q29" s="186">
        <f t="shared" si="18"/>
        <v>31719173.859999999</v>
      </c>
      <c r="R29" s="186">
        <f t="shared" si="18"/>
        <v>0</v>
      </c>
    </row>
    <row r="30" spans="1:18" ht="37.5" x14ac:dyDescent="0.25">
      <c r="A30" s="190" t="s">
        <v>1</v>
      </c>
      <c r="B30" s="189" t="s">
        <v>111</v>
      </c>
      <c r="C30" s="188">
        <v>502</v>
      </c>
      <c r="D30" s="219" t="s">
        <v>6</v>
      </c>
      <c r="E30" s="220" t="s">
        <v>69</v>
      </c>
      <c r="F30" s="190" t="s">
        <v>6</v>
      </c>
      <c r="G30" s="190" t="s">
        <v>110</v>
      </c>
      <c r="H30" s="190" t="s">
        <v>66</v>
      </c>
      <c r="I30" s="190" t="s">
        <v>108</v>
      </c>
      <c r="J30" s="207" t="s">
        <v>1</v>
      </c>
      <c r="K30" s="185"/>
      <c r="L30" s="186">
        <f>L31</f>
        <v>31455173.859999999</v>
      </c>
      <c r="M30" s="186">
        <f t="shared" ref="M30:R30" si="19">M31</f>
        <v>0</v>
      </c>
      <c r="N30" s="186">
        <f t="shared" si="19"/>
        <v>0</v>
      </c>
      <c r="O30" s="186">
        <f t="shared" si="19"/>
        <v>31719173.859999999</v>
      </c>
      <c r="P30" s="186">
        <f t="shared" si="19"/>
        <v>0</v>
      </c>
      <c r="Q30" s="186">
        <f t="shared" si="19"/>
        <v>31719173.859999999</v>
      </c>
      <c r="R30" s="186">
        <f t="shared" si="19"/>
        <v>0</v>
      </c>
    </row>
    <row r="31" spans="1:18" ht="56.25" x14ac:dyDescent="0.25">
      <c r="A31" s="190" t="s">
        <v>1</v>
      </c>
      <c r="B31" s="189" t="s">
        <v>218</v>
      </c>
      <c r="C31" s="188">
        <v>502</v>
      </c>
      <c r="D31" s="219" t="s">
        <v>6</v>
      </c>
      <c r="E31" s="220" t="s">
        <v>69</v>
      </c>
      <c r="F31" s="190" t="s">
        <v>6</v>
      </c>
      <c r="G31" s="190" t="s">
        <v>110</v>
      </c>
      <c r="H31" s="190" t="s">
        <v>66</v>
      </c>
      <c r="I31" s="190" t="s">
        <v>112</v>
      </c>
      <c r="J31" s="207" t="s">
        <v>1</v>
      </c>
      <c r="K31" s="185"/>
      <c r="L31" s="186">
        <f>L33+L35</f>
        <v>31455173.859999999</v>
      </c>
      <c r="M31" s="186">
        <f t="shared" ref="M31:R31" si="20">M33+M35</f>
        <v>0</v>
      </c>
      <c r="N31" s="186">
        <f t="shared" si="20"/>
        <v>0</v>
      </c>
      <c r="O31" s="186">
        <f t="shared" si="20"/>
        <v>31719173.859999999</v>
      </c>
      <c r="P31" s="186">
        <f t="shared" si="20"/>
        <v>0</v>
      </c>
      <c r="Q31" s="186">
        <f t="shared" si="20"/>
        <v>31719173.859999999</v>
      </c>
      <c r="R31" s="186">
        <f t="shared" si="20"/>
        <v>0</v>
      </c>
    </row>
    <row r="32" spans="1:18" ht="112.5" x14ac:dyDescent="0.25">
      <c r="A32" s="190" t="s">
        <v>1</v>
      </c>
      <c r="B32" s="189" t="s">
        <v>113</v>
      </c>
      <c r="C32" s="188">
        <v>502</v>
      </c>
      <c r="D32" s="219" t="s">
        <v>6</v>
      </c>
      <c r="E32" s="220" t="s">
        <v>69</v>
      </c>
      <c r="F32" s="190" t="s">
        <v>6</v>
      </c>
      <c r="G32" s="190" t="s">
        <v>110</v>
      </c>
      <c r="H32" s="190" t="s">
        <v>66</v>
      </c>
      <c r="I32" s="190" t="s">
        <v>112</v>
      </c>
      <c r="J32" s="207">
        <v>100</v>
      </c>
      <c r="K32" s="185"/>
      <c r="L32" s="186">
        <f>L33</f>
        <v>31455173.859999999</v>
      </c>
      <c r="M32" s="186">
        <f t="shared" ref="M32:R32" si="21">M33</f>
        <v>0</v>
      </c>
      <c r="N32" s="186">
        <f t="shared" si="21"/>
        <v>0</v>
      </c>
      <c r="O32" s="186">
        <f t="shared" si="21"/>
        <v>31555173.859999999</v>
      </c>
      <c r="P32" s="186">
        <f t="shared" si="21"/>
        <v>0</v>
      </c>
      <c r="Q32" s="186">
        <f t="shared" si="21"/>
        <v>31555173.859999999</v>
      </c>
      <c r="R32" s="186">
        <f t="shared" si="21"/>
        <v>0</v>
      </c>
    </row>
    <row r="33" spans="1:18" ht="37.5" x14ac:dyDescent="0.25">
      <c r="A33" s="190" t="s">
        <v>1</v>
      </c>
      <c r="B33" s="189" t="s">
        <v>114</v>
      </c>
      <c r="C33" s="188">
        <v>502</v>
      </c>
      <c r="D33" s="219" t="s">
        <v>6</v>
      </c>
      <c r="E33" s="220" t="s">
        <v>69</v>
      </c>
      <c r="F33" s="190" t="s">
        <v>6</v>
      </c>
      <c r="G33" s="190" t="s">
        <v>110</v>
      </c>
      <c r="H33" s="190" t="s">
        <v>66</v>
      </c>
      <c r="I33" s="190" t="s">
        <v>112</v>
      </c>
      <c r="J33" s="207" t="s">
        <v>76</v>
      </c>
      <c r="K33" s="185"/>
      <c r="L33" s="186">
        <v>31455173.859999999</v>
      </c>
      <c r="M33" s="185"/>
      <c r="N33" s="184">
        <v>0</v>
      </c>
      <c r="O33" s="183">
        <v>31555173.859999999</v>
      </c>
      <c r="P33" s="183">
        <v>0</v>
      </c>
      <c r="Q33" s="183">
        <v>31555173.859999999</v>
      </c>
      <c r="R33" s="182">
        <v>0</v>
      </c>
    </row>
    <row r="34" spans="1:18" ht="56.25" x14ac:dyDescent="0.25">
      <c r="A34" s="190" t="s">
        <v>1</v>
      </c>
      <c r="B34" s="189" t="s">
        <v>120</v>
      </c>
      <c r="C34" s="188">
        <v>502</v>
      </c>
      <c r="D34" s="219" t="s">
        <v>6</v>
      </c>
      <c r="E34" s="220" t="s">
        <v>69</v>
      </c>
      <c r="F34" s="190" t="s">
        <v>6</v>
      </c>
      <c r="G34" s="190" t="s">
        <v>110</v>
      </c>
      <c r="H34" s="190" t="s">
        <v>66</v>
      </c>
      <c r="I34" s="190" t="s">
        <v>112</v>
      </c>
      <c r="J34" s="207">
        <v>200</v>
      </c>
      <c r="K34" s="185"/>
      <c r="L34" s="186">
        <f>L35</f>
        <v>0</v>
      </c>
      <c r="M34" s="186">
        <f t="shared" ref="M34:R34" si="22">M35</f>
        <v>0</v>
      </c>
      <c r="N34" s="186">
        <f t="shared" si="22"/>
        <v>0</v>
      </c>
      <c r="O34" s="186">
        <f t="shared" si="22"/>
        <v>164000</v>
      </c>
      <c r="P34" s="186">
        <f t="shared" si="22"/>
        <v>0</v>
      </c>
      <c r="Q34" s="186">
        <f t="shared" si="22"/>
        <v>164000</v>
      </c>
      <c r="R34" s="186">
        <f t="shared" si="22"/>
        <v>0</v>
      </c>
    </row>
    <row r="35" spans="1:18" ht="56.25" x14ac:dyDescent="0.25">
      <c r="A35" s="190" t="s">
        <v>1</v>
      </c>
      <c r="B35" s="189" t="s">
        <v>121</v>
      </c>
      <c r="C35" s="188">
        <v>502</v>
      </c>
      <c r="D35" s="219" t="s">
        <v>6</v>
      </c>
      <c r="E35" s="220" t="s">
        <v>69</v>
      </c>
      <c r="F35" s="190" t="s">
        <v>6</v>
      </c>
      <c r="G35" s="190" t="s">
        <v>110</v>
      </c>
      <c r="H35" s="190" t="s">
        <v>66</v>
      </c>
      <c r="I35" s="190" t="s">
        <v>112</v>
      </c>
      <c r="J35" s="207" t="s">
        <v>78</v>
      </c>
      <c r="K35" s="185"/>
      <c r="L35" s="186">
        <v>0</v>
      </c>
      <c r="M35" s="185"/>
      <c r="N35" s="184">
        <v>0</v>
      </c>
      <c r="O35" s="183">
        <v>164000</v>
      </c>
      <c r="P35" s="183">
        <v>0</v>
      </c>
      <c r="Q35" s="183">
        <v>164000</v>
      </c>
      <c r="R35" s="182">
        <v>0</v>
      </c>
    </row>
    <row r="36" spans="1:18" s="241" customFormat="1" ht="18.75" x14ac:dyDescent="0.25">
      <c r="A36" s="190" t="s">
        <v>1</v>
      </c>
      <c r="B36" s="189" t="s">
        <v>102</v>
      </c>
      <c r="C36" s="188">
        <v>502</v>
      </c>
      <c r="D36" s="219" t="s">
        <v>6</v>
      </c>
      <c r="E36" s="220" t="s">
        <v>5</v>
      </c>
      <c r="F36" s="190" t="s">
        <v>1</v>
      </c>
      <c r="G36" s="190" t="s">
        <v>1</v>
      </c>
      <c r="H36" s="190" t="s">
        <v>1</v>
      </c>
      <c r="I36" s="190" t="s">
        <v>1</v>
      </c>
      <c r="J36" s="207" t="s">
        <v>1</v>
      </c>
      <c r="K36" s="185"/>
      <c r="L36" s="186">
        <f t="shared" ref="L36:L41" si="23">L37</f>
        <v>462.32</v>
      </c>
      <c r="M36" s="186">
        <f t="shared" ref="M36:R36" si="24">M37</f>
        <v>0</v>
      </c>
      <c r="N36" s="186">
        <f t="shared" si="24"/>
        <v>462.32</v>
      </c>
      <c r="O36" s="186">
        <f t="shared" si="24"/>
        <v>50851.43</v>
      </c>
      <c r="P36" s="186">
        <f t="shared" si="24"/>
        <v>50851.43</v>
      </c>
      <c r="Q36" s="186">
        <f t="shared" si="24"/>
        <v>468.64</v>
      </c>
      <c r="R36" s="186">
        <f t="shared" si="24"/>
        <v>468.64</v>
      </c>
    </row>
    <row r="37" spans="1:18" s="241" customFormat="1" ht="75" x14ac:dyDescent="0.25">
      <c r="A37" s="190" t="s">
        <v>1</v>
      </c>
      <c r="B37" s="189" t="s">
        <v>445</v>
      </c>
      <c r="C37" s="188">
        <v>502</v>
      </c>
      <c r="D37" s="219" t="s">
        <v>6</v>
      </c>
      <c r="E37" s="220" t="s">
        <v>5</v>
      </c>
      <c r="F37" s="190" t="s">
        <v>6</v>
      </c>
      <c r="G37" s="190" t="s">
        <v>107</v>
      </c>
      <c r="H37" s="190" t="s">
        <v>10</v>
      </c>
      <c r="I37" s="190" t="s">
        <v>108</v>
      </c>
      <c r="J37" s="207" t="s">
        <v>1</v>
      </c>
      <c r="K37" s="185"/>
      <c r="L37" s="186">
        <f t="shared" si="23"/>
        <v>462.32</v>
      </c>
      <c r="M37" s="186">
        <f t="shared" ref="M37:R37" si="25">M38</f>
        <v>0</v>
      </c>
      <c r="N37" s="186">
        <f t="shared" si="25"/>
        <v>462.32</v>
      </c>
      <c r="O37" s="186">
        <f t="shared" si="25"/>
        <v>50851.43</v>
      </c>
      <c r="P37" s="186">
        <f t="shared" si="25"/>
        <v>50851.43</v>
      </c>
      <c r="Q37" s="186">
        <f t="shared" si="25"/>
        <v>468.64</v>
      </c>
      <c r="R37" s="186">
        <f t="shared" si="25"/>
        <v>468.64</v>
      </c>
    </row>
    <row r="38" spans="1:18" s="241" customFormat="1" ht="37.5" x14ac:dyDescent="0.25">
      <c r="A38" s="190" t="s">
        <v>1</v>
      </c>
      <c r="B38" s="189" t="s">
        <v>109</v>
      </c>
      <c r="C38" s="188">
        <v>502</v>
      </c>
      <c r="D38" s="219" t="s">
        <v>6</v>
      </c>
      <c r="E38" s="220" t="s">
        <v>5</v>
      </c>
      <c r="F38" s="190" t="s">
        <v>6</v>
      </c>
      <c r="G38" s="190" t="s">
        <v>110</v>
      </c>
      <c r="H38" s="190" t="s">
        <v>10</v>
      </c>
      <c r="I38" s="190" t="s">
        <v>108</v>
      </c>
      <c r="J38" s="207" t="s">
        <v>1</v>
      </c>
      <c r="K38" s="185"/>
      <c r="L38" s="186">
        <f t="shared" si="23"/>
        <v>462.32</v>
      </c>
      <c r="M38" s="186">
        <f t="shared" ref="M38:R38" si="26">M39</f>
        <v>0</v>
      </c>
      <c r="N38" s="186">
        <f t="shared" si="26"/>
        <v>462.32</v>
      </c>
      <c r="O38" s="186">
        <f t="shared" si="26"/>
        <v>50851.43</v>
      </c>
      <c r="P38" s="186">
        <f t="shared" si="26"/>
        <v>50851.43</v>
      </c>
      <c r="Q38" s="186">
        <f t="shared" si="26"/>
        <v>468.64</v>
      </c>
      <c r="R38" s="186">
        <f t="shared" si="26"/>
        <v>468.64</v>
      </c>
    </row>
    <row r="39" spans="1:18" s="241" customFormat="1" ht="56.25" x14ac:dyDescent="0.25">
      <c r="A39" s="190" t="s">
        <v>1</v>
      </c>
      <c r="B39" s="189" t="s">
        <v>446</v>
      </c>
      <c r="C39" s="188">
        <v>502</v>
      </c>
      <c r="D39" s="219" t="s">
        <v>6</v>
      </c>
      <c r="E39" s="220" t="s">
        <v>5</v>
      </c>
      <c r="F39" s="190" t="s">
        <v>6</v>
      </c>
      <c r="G39" s="190" t="s">
        <v>110</v>
      </c>
      <c r="H39" s="190" t="s">
        <v>6</v>
      </c>
      <c r="I39" s="190" t="s">
        <v>108</v>
      </c>
      <c r="J39" s="207" t="s">
        <v>1</v>
      </c>
      <c r="K39" s="185"/>
      <c r="L39" s="186">
        <f t="shared" si="23"/>
        <v>462.32</v>
      </c>
      <c r="M39" s="186">
        <f t="shared" ref="M39:R39" si="27">M40</f>
        <v>0</v>
      </c>
      <c r="N39" s="186">
        <f t="shared" si="27"/>
        <v>462.32</v>
      </c>
      <c r="O39" s="186">
        <f t="shared" si="27"/>
        <v>50851.43</v>
      </c>
      <c r="P39" s="186">
        <f t="shared" si="27"/>
        <v>50851.43</v>
      </c>
      <c r="Q39" s="186">
        <f t="shared" si="27"/>
        <v>468.64</v>
      </c>
      <c r="R39" s="186">
        <f t="shared" si="27"/>
        <v>468.64</v>
      </c>
    </row>
    <row r="40" spans="1:18" s="241" customFormat="1" ht="75" x14ac:dyDescent="0.25">
      <c r="A40" s="190" t="s">
        <v>1</v>
      </c>
      <c r="B40" s="189" t="s">
        <v>118</v>
      </c>
      <c r="C40" s="188">
        <v>502</v>
      </c>
      <c r="D40" s="219" t="s">
        <v>6</v>
      </c>
      <c r="E40" s="220" t="s">
        <v>5</v>
      </c>
      <c r="F40" s="190" t="s">
        <v>6</v>
      </c>
      <c r="G40" s="190" t="s">
        <v>110</v>
      </c>
      <c r="H40" s="190" t="s">
        <v>6</v>
      </c>
      <c r="I40" s="190" t="s">
        <v>119</v>
      </c>
      <c r="J40" s="207" t="s">
        <v>1</v>
      </c>
      <c r="K40" s="185"/>
      <c r="L40" s="186">
        <f t="shared" si="23"/>
        <v>462.32</v>
      </c>
      <c r="M40" s="186">
        <f t="shared" ref="M40:R40" si="28">M41</f>
        <v>0</v>
      </c>
      <c r="N40" s="186">
        <f t="shared" si="28"/>
        <v>462.32</v>
      </c>
      <c r="O40" s="186">
        <f t="shared" si="28"/>
        <v>50851.43</v>
      </c>
      <c r="P40" s="186">
        <f t="shared" si="28"/>
        <v>50851.43</v>
      </c>
      <c r="Q40" s="186">
        <f t="shared" si="28"/>
        <v>468.64</v>
      </c>
      <c r="R40" s="186">
        <f t="shared" si="28"/>
        <v>468.64</v>
      </c>
    </row>
    <row r="41" spans="1:18" s="241" customFormat="1" ht="56.25" x14ac:dyDescent="0.25">
      <c r="A41" s="190" t="s">
        <v>1</v>
      </c>
      <c r="B41" s="189" t="s">
        <v>120</v>
      </c>
      <c r="C41" s="188">
        <v>502</v>
      </c>
      <c r="D41" s="219" t="s">
        <v>6</v>
      </c>
      <c r="E41" s="220" t="s">
        <v>5</v>
      </c>
      <c r="F41" s="190" t="s">
        <v>6</v>
      </c>
      <c r="G41" s="190" t="s">
        <v>110</v>
      </c>
      <c r="H41" s="190" t="s">
        <v>6</v>
      </c>
      <c r="I41" s="190" t="s">
        <v>119</v>
      </c>
      <c r="J41" s="207">
        <v>200</v>
      </c>
      <c r="K41" s="185"/>
      <c r="L41" s="186">
        <f t="shared" si="23"/>
        <v>462.32</v>
      </c>
      <c r="M41" s="186">
        <f t="shared" ref="M41:R41" si="29">M42</f>
        <v>0</v>
      </c>
      <c r="N41" s="186">
        <f t="shared" si="29"/>
        <v>462.32</v>
      </c>
      <c r="O41" s="186">
        <f t="shared" si="29"/>
        <v>50851.43</v>
      </c>
      <c r="P41" s="186">
        <f t="shared" si="29"/>
        <v>50851.43</v>
      </c>
      <c r="Q41" s="186">
        <f t="shared" si="29"/>
        <v>468.64</v>
      </c>
      <c r="R41" s="186">
        <f t="shared" si="29"/>
        <v>468.64</v>
      </c>
    </row>
    <row r="42" spans="1:18" s="241" customFormat="1" ht="56.25" x14ac:dyDescent="0.25">
      <c r="A42" s="190" t="s">
        <v>1</v>
      </c>
      <c r="B42" s="189" t="s">
        <v>121</v>
      </c>
      <c r="C42" s="188">
        <v>502</v>
      </c>
      <c r="D42" s="219" t="s">
        <v>6</v>
      </c>
      <c r="E42" s="220" t="s">
        <v>5</v>
      </c>
      <c r="F42" s="190" t="s">
        <v>6</v>
      </c>
      <c r="G42" s="190" t="s">
        <v>110</v>
      </c>
      <c r="H42" s="190" t="s">
        <v>6</v>
      </c>
      <c r="I42" s="190" t="s">
        <v>119</v>
      </c>
      <c r="J42" s="207" t="s">
        <v>78</v>
      </c>
      <c r="K42" s="185"/>
      <c r="L42" s="186">
        <v>462.32</v>
      </c>
      <c r="M42" s="185"/>
      <c r="N42" s="184">
        <v>462.32</v>
      </c>
      <c r="O42" s="183">
        <v>50851.43</v>
      </c>
      <c r="P42" s="183">
        <v>50851.43</v>
      </c>
      <c r="Q42" s="183">
        <v>468.64</v>
      </c>
      <c r="R42" s="182">
        <v>468.64</v>
      </c>
    </row>
    <row r="43" spans="1:18" ht="18.75" x14ac:dyDescent="0.25">
      <c r="A43" s="190" t="s">
        <v>1</v>
      </c>
      <c r="B43" s="189" t="s">
        <v>45</v>
      </c>
      <c r="C43" s="188">
        <v>502</v>
      </c>
      <c r="D43" s="219" t="s">
        <v>6</v>
      </c>
      <c r="E43" s="219">
        <v>13</v>
      </c>
      <c r="F43" s="190" t="s">
        <v>1</v>
      </c>
      <c r="G43" s="190" t="s">
        <v>1</v>
      </c>
      <c r="H43" s="190" t="s">
        <v>1</v>
      </c>
      <c r="I43" s="190" t="s">
        <v>1</v>
      </c>
      <c r="J43" s="207" t="s">
        <v>1</v>
      </c>
      <c r="K43" s="185"/>
      <c r="L43" s="186">
        <f>L44</f>
        <v>121888829.03</v>
      </c>
      <c r="M43" s="186">
        <f t="shared" ref="M43:R43" si="30">M44</f>
        <v>0</v>
      </c>
      <c r="N43" s="186">
        <f t="shared" si="30"/>
        <v>369574</v>
      </c>
      <c r="O43" s="186">
        <f t="shared" si="30"/>
        <v>40969453.539999999</v>
      </c>
      <c r="P43" s="186">
        <f t="shared" si="30"/>
        <v>370116</v>
      </c>
      <c r="Q43" s="186">
        <f t="shared" si="30"/>
        <v>40134016.539999999</v>
      </c>
      <c r="R43" s="186">
        <f t="shared" si="30"/>
        <v>370679</v>
      </c>
    </row>
    <row r="44" spans="1:18" ht="75" x14ac:dyDescent="0.25">
      <c r="A44" s="190" t="s">
        <v>1</v>
      </c>
      <c r="B44" s="189" t="s">
        <v>445</v>
      </c>
      <c r="C44" s="188">
        <v>502</v>
      </c>
      <c r="D44" s="219" t="s">
        <v>6</v>
      </c>
      <c r="E44" s="219">
        <v>13</v>
      </c>
      <c r="F44" s="190" t="s">
        <v>6</v>
      </c>
      <c r="G44" s="190" t="s">
        <v>107</v>
      </c>
      <c r="H44" s="190" t="s">
        <v>10</v>
      </c>
      <c r="I44" s="190" t="s">
        <v>108</v>
      </c>
      <c r="J44" s="207" t="s">
        <v>1</v>
      </c>
      <c r="K44" s="185"/>
      <c r="L44" s="186">
        <f>L45</f>
        <v>121888829.03</v>
      </c>
      <c r="M44" s="186">
        <f t="shared" ref="M44:R44" si="31">M45</f>
        <v>0</v>
      </c>
      <c r="N44" s="186">
        <f t="shared" si="31"/>
        <v>369574</v>
      </c>
      <c r="O44" s="186">
        <f t="shared" si="31"/>
        <v>40969453.539999999</v>
      </c>
      <c r="P44" s="186">
        <f t="shared" si="31"/>
        <v>370116</v>
      </c>
      <c r="Q44" s="186">
        <f t="shared" si="31"/>
        <v>40134016.539999999</v>
      </c>
      <c r="R44" s="186">
        <f t="shared" si="31"/>
        <v>370679</v>
      </c>
    </row>
    <row r="45" spans="1:18" ht="37.5" x14ac:dyDescent="0.25">
      <c r="A45" s="190" t="s">
        <v>1</v>
      </c>
      <c r="B45" s="189" t="s">
        <v>109</v>
      </c>
      <c r="C45" s="188">
        <v>502</v>
      </c>
      <c r="D45" s="219" t="s">
        <v>6</v>
      </c>
      <c r="E45" s="219">
        <v>13</v>
      </c>
      <c r="F45" s="190" t="s">
        <v>6</v>
      </c>
      <c r="G45" s="190" t="s">
        <v>110</v>
      </c>
      <c r="H45" s="190" t="s">
        <v>10</v>
      </c>
      <c r="I45" s="190" t="s">
        <v>108</v>
      </c>
      <c r="J45" s="207" t="s">
        <v>1</v>
      </c>
      <c r="K45" s="185"/>
      <c r="L45" s="186">
        <f>L46</f>
        <v>121888829.03</v>
      </c>
      <c r="M45" s="186">
        <f t="shared" ref="M45:R45" si="32">M46</f>
        <v>0</v>
      </c>
      <c r="N45" s="186">
        <f t="shared" si="32"/>
        <v>369574</v>
      </c>
      <c r="O45" s="186">
        <f t="shared" si="32"/>
        <v>40969453.539999999</v>
      </c>
      <c r="P45" s="186">
        <f t="shared" si="32"/>
        <v>370116</v>
      </c>
      <c r="Q45" s="186">
        <f t="shared" si="32"/>
        <v>40134016.539999999</v>
      </c>
      <c r="R45" s="186">
        <f t="shared" si="32"/>
        <v>370679</v>
      </c>
    </row>
    <row r="46" spans="1:18" ht="56.25" x14ac:dyDescent="0.25">
      <c r="A46" s="190" t="s">
        <v>1</v>
      </c>
      <c r="B46" s="189" t="s">
        <v>446</v>
      </c>
      <c r="C46" s="188">
        <v>502</v>
      </c>
      <c r="D46" s="219" t="s">
        <v>6</v>
      </c>
      <c r="E46" s="219">
        <v>13</v>
      </c>
      <c r="F46" s="190" t="s">
        <v>6</v>
      </c>
      <c r="G46" s="190" t="s">
        <v>110</v>
      </c>
      <c r="H46" s="190" t="s">
        <v>6</v>
      </c>
      <c r="I46" s="190" t="s">
        <v>108</v>
      </c>
      <c r="J46" s="207" t="s">
        <v>1</v>
      </c>
      <c r="K46" s="185"/>
      <c r="L46" s="186">
        <f>L47+L52+L59+L64</f>
        <v>121888829.03</v>
      </c>
      <c r="M46" s="186">
        <f t="shared" ref="M46:R46" si="33">M47+M52+M59+M64</f>
        <v>0</v>
      </c>
      <c r="N46" s="186">
        <f t="shared" si="33"/>
        <v>369574</v>
      </c>
      <c r="O46" s="186">
        <f t="shared" si="33"/>
        <v>40969453.539999999</v>
      </c>
      <c r="P46" s="186">
        <f t="shared" si="33"/>
        <v>370116</v>
      </c>
      <c r="Q46" s="186">
        <f t="shared" si="33"/>
        <v>40134016.539999999</v>
      </c>
      <c r="R46" s="186">
        <f t="shared" si="33"/>
        <v>370679</v>
      </c>
    </row>
    <row r="47" spans="1:18" ht="75" x14ac:dyDescent="0.25">
      <c r="A47" s="190" t="s">
        <v>1</v>
      </c>
      <c r="B47" s="189" t="s">
        <v>125</v>
      </c>
      <c r="C47" s="188">
        <v>502</v>
      </c>
      <c r="D47" s="219" t="s">
        <v>6</v>
      </c>
      <c r="E47" s="219">
        <v>13</v>
      </c>
      <c r="F47" s="190" t="s">
        <v>6</v>
      </c>
      <c r="G47" s="190" t="s">
        <v>110</v>
      </c>
      <c r="H47" s="190" t="s">
        <v>6</v>
      </c>
      <c r="I47" s="190" t="s">
        <v>126</v>
      </c>
      <c r="J47" s="207" t="s">
        <v>1</v>
      </c>
      <c r="K47" s="185"/>
      <c r="L47" s="186">
        <f>L49+L51</f>
        <v>535344.48</v>
      </c>
      <c r="M47" s="186">
        <f t="shared" ref="M47:R47" si="34">M49+M51</f>
        <v>0</v>
      </c>
      <c r="N47" s="186">
        <f t="shared" si="34"/>
        <v>0</v>
      </c>
      <c r="O47" s="186">
        <f t="shared" si="34"/>
        <v>535344.48</v>
      </c>
      <c r="P47" s="186">
        <f t="shared" si="34"/>
        <v>0</v>
      </c>
      <c r="Q47" s="186">
        <f t="shared" si="34"/>
        <v>535344.48</v>
      </c>
      <c r="R47" s="186">
        <f t="shared" si="34"/>
        <v>0</v>
      </c>
    </row>
    <row r="48" spans="1:18" ht="56.25" x14ac:dyDescent="0.25">
      <c r="A48" s="190"/>
      <c r="B48" s="189" t="s">
        <v>120</v>
      </c>
      <c r="C48" s="188">
        <v>502</v>
      </c>
      <c r="D48" s="219" t="s">
        <v>6</v>
      </c>
      <c r="E48" s="219">
        <v>13</v>
      </c>
      <c r="F48" s="190" t="s">
        <v>6</v>
      </c>
      <c r="G48" s="190" t="s">
        <v>110</v>
      </c>
      <c r="H48" s="190" t="s">
        <v>6</v>
      </c>
      <c r="I48" s="190" t="s">
        <v>126</v>
      </c>
      <c r="J48" s="207">
        <v>200</v>
      </c>
      <c r="K48" s="185"/>
      <c r="L48" s="186">
        <f>L49</f>
        <v>365344.48</v>
      </c>
      <c r="M48" s="186">
        <f t="shared" ref="M48:R48" si="35">M49</f>
        <v>0</v>
      </c>
      <c r="N48" s="186">
        <f t="shared" si="35"/>
        <v>0</v>
      </c>
      <c r="O48" s="186">
        <f t="shared" si="35"/>
        <v>365344.48</v>
      </c>
      <c r="P48" s="186">
        <f t="shared" si="35"/>
        <v>0</v>
      </c>
      <c r="Q48" s="186">
        <f t="shared" si="35"/>
        <v>365344.48</v>
      </c>
      <c r="R48" s="186">
        <f t="shared" si="35"/>
        <v>0</v>
      </c>
    </row>
    <row r="49" spans="1:18" ht="56.25" x14ac:dyDescent="0.25">
      <c r="A49" s="190"/>
      <c r="B49" s="189" t="s">
        <v>121</v>
      </c>
      <c r="C49" s="188">
        <v>502</v>
      </c>
      <c r="D49" s="219" t="s">
        <v>6</v>
      </c>
      <c r="E49" s="219">
        <v>13</v>
      </c>
      <c r="F49" s="190" t="s">
        <v>6</v>
      </c>
      <c r="G49" s="190" t="s">
        <v>110</v>
      </c>
      <c r="H49" s="190" t="s">
        <v>6</v>
      </c>
      <c r="I49" s="190" t="s">
        <v>126</v>
      </c>
      <c r="J49" s="207">
        <v>240</v>
      </c>
      <c r="K49" s="185"/>
      <c r="L49" s="186">
        <v>365344.48</v>
      </c>
      <c r="M49" s="186"/>
      <c r="N49" s="186">
        <v>0</v>
      </c>
      <c r="O49" s="186">
        <v>365344.48</v>
      </c>
      <c r="P49" s="186">
        <v>0</v>
      </c>
      <c r="Q49" s="186">
        <v>365344.48</v>
      </c>
      <c r="R49" s="186">
        <v>0</v>
      </c>
    </row>
    <row r="50" spans="1:18" ht="18.75" x14ac:dyDescent="0.25">
      <c r="A50" s="190" t="s">
        <v>1</v>
      </c>
      <c r="B50" s="189" t="s">
        <v>115</v>
      </c>
      <c r="C50" s="188">
        <v>502</v>
      </c>
      <c r="D50" s="219" t="s">
        <v>6</v>
      </c>
      <c r="E50" s="219">
        <v>13</v>
      </c>
      <c r="F50" s="190" t="s">
        <v>6</v>
      </c>
      <c r="G50" s="190" t="s">
        <v>110</v>
      </c>
      <c r="H50" s="190" t="s">
        <v>6</v>
      </c>
      <c r="I50" s="190" t="s">
        <v>126</v>
      </c>
      <c r="J50" s="207">
        <v>800</v>
      </c>
      <c r="K50" s="185"/>
      <c r="L50" s="186">
        <f>L51</f>
        <v>170000</v>
      </c>
      <c r="M50" s="186">
        <f t="shared" ref="M50:R50" si="36">M51</f>
        <v>0</v>
      </c>
      <c r="N50" s="186">
        <f t="shared" si="36"/>
        <v>0</v>
      </c>
      <c r="O50" s="186">
        <f t="shared" si="36"/>
        <v>170000</v>
      </c>
      <c r="P50" s="186">
        <f t="shared" si="36"/>
        <v>0</v>
      </c>
      <c r="Q50" s="186">
        <f t="shared" si="36"/>
        <v>170000</v>
      </c>
      <c r="R50" s="186">
        <f t="shared" si="36"/>
        <v>0</v>
      </c>
    </row>
    <row r="51" spans="1:18" ht="18.75" x14ac:dyDescent="0.25">
      <c r="A51" s="190" t="s">
        <v>1</v>
      </c>
      <c r="B51" s="189" t="s">
        <v>116</v>
      </c>
      <c r="C51" s="188">
        <v>502</v>
      </c>
      <c r="D51" s="219" t="s">
        <v>6</v>
      </c>
      <c r="E51" s="219">
        <v>13</v>
      </c>
      <c r="F51" s="190" t="s">
        <v>6</v>
      </c>
      <c r="G51" s="190" t="s">
        <v>110</v>
      </c>
      <c r="H51" s="190" t="s">
        <v>6</v>
      </c>
      <c r="I51" s="190" t="s">
        <v>126</v>
      </c>
      <c r="J51" s="207" t="s">
        <v>117</v>
      </c>
      <c r="K51" s="185"/>
      <c r="L51" s="186">
        <v>170000</v>
      </c>
      <c r="M51" s="185"/>
      <c r="N51" s="184">
        <v>0</v>
      </c>
      <c r="O51" s="183">
        <v>170000</v>
      </c>
      <c r="P51" s="183">
        <v>0</v>
      </c>
      <c r="Q51" s="183">
        <v>170000</v>
      </c>
      <c r="R51" s="182">
        <v>0</v>
      </c>
    </row>
    <row r="52" spans="1:18" ht="18.75" x14ac:dyDescent="0.25">
      <c r="A52" s="190" t="s">
        <v>1</v>
      </c>
      <c r="B52" s="189" t="s">
        <v>216</v>
      </c>
      <c r="C52" s="188">
        <v>502</v>
      </c>
      <c r="D52" s="219" t="s">
        <v>6</v>
      </c>
      <c r="E52" s="219">
        <v>13</v>
      </c>
      <c r="F52" s="190" t="s">
        <v>6</v>
      </c>
      <c r="G52" s="190" t="s">
        <v>110</v>
      </c>
      <c r="H52" s="190" t="s">
        <v>6</v>
      </c>
      <c r="I52" s="190" t="s">
        <v>129</v>
      </c>
      <c r="J52" s="207" t="s">
        <v>1</v>
      </c>
      <c r="K52" s="185"/>
      <c r="L52" s="186">
        <f>L54+L56+L58</f>
        <v>39424193.060000002</v>
      </c>
      <c r="M52" s="186">
        <f t="shared" ref="M52:R52" si="37">M54+M56+M58</f>
        <v>0</v>
      </c>
      <c r="N52" s="186">
        <f t="shared" si="37"/>
        <v>0</v>
      </c>
      <c r="O52" s="186">
        <f t="shared" si="37"/>
        <v>40013993.060000002</v>
      </c>
      <c r="P52" s="186">
        <f t="shared" si="37"/>
        <v>0</v>
      </c>
      <c r="Q52" s="186">
        <f t="shared" si="37"/>
        <v>39227993.060000002</v>
      </c>
      <c r="R52" s="186">
        <f t="shared" si="37"/>
        <v>0</v>
      </c>
    </row>
    <row r="53" spans="1:18" ht="112.5" x14ac:dyDescent="0.25">
      <c r="A53" s="190"/>
      <c r="B53" s="189" t="s">
        <v>113</v>
      </c>
      <c r="C53" s="188">
        <v>502</v>
      </c>
      <c r="D53" s="219" t="s">
        <v>6</v>
      </c>
      <c r="E53" s="219">
        <v>13</v>
      </c>
      <c r="F53" s="190" t="s">
        <v>6</v>
      </c>
      <c r="G53" s="190" t="s">
        <v>110</v>
      </c>
      <c r="H53" s="190" t="s">
        <v>6</v>
      </c>
      <c r="I53" s="190" t="s">
        <v>129</v>
      </c>
      <c r="J53" s="207">
        <v>100</v>
      </c>
      <c r="K53" s="185"/>
      <c r="L53" s="186">
        <f>L54</f>
        <v>30004859.489999998</v>
      </c>
      <c r="M53" s="186">
        <f t="shared" ref="M53:R53" si="38">M54</f>
        <v>0</v>
      </c>
      <c r="N53" s="186">
        <f t="shared" si="38"/>
        <v>0</v>
      </c>
      <c r="O53" s="186">
        <f t="shared" si="38"/>
        <v>30009859.489999998</v>
      </c>
      <c r="P53" s="186">
        <f t="shared" si="38"/>
        <v>0</v>
      </c>
      <c r="Q53" s="186">
        <f t="shared" si="38"/>
        <v>30009859.489999998</v>
      </c>
      <c r="R53" s="186">
        <f t="shared" si="38"/>
        <v>0</v>
      </c>
    </row>
    <row r="54" spans="1:18" ht="37.5" x14ac:dyDescent="0.25">
      <c r="A54" s="190"/>
      <c r="B54" s="189" t="s">
        <v>155</v>
      </c>
      <c r="C54" s="188">
        <v>502</v>
      </c>
      <c r="D54" s="219" t="s">
        <v>6</v>
      </c>
      <c r="E54" s="219">
        <v>13</v>
      </c>
      <c r="F54" s="190" t="s">
        <v>6</v>
      </c>
      <c r="G54" s="190" t="s">
        <v>110</v>
      </c>
      <c r="H54" s="190" t="s">
        <v>6</v>
      </c>
      <c r="I54" s="190" t="s">
        <v>129</v>
      </c>
      <c r="J54" s="207">
        <v>110</v>
      </c>
      <c r="K54" s="185"/>
      <c r="L54" s="186">
        <v>30004859.489999998</v>
      </c>
      <c r="M54" s="186"/>
      <c r="N54" s="186">
        <v>0</v>
      </c>
      <c r="O54" s="186">
        <v>30009859.489999998</v>
      </c>
      <c r="P54" s="186">
        <v>0</v>
      </c>
      <c r="Q54" s="186">
        <v>30009859.489999998</v>
      </c>
      <c r="R54" s="186">
        <v>0</v>
      </c>
    </row>
    <row r="55" spans="1:18" ht="56.25" x14ac:dyDescent="0.25">
      <c r="A55" s="190"/>
      <c r="B55" s="189" t="s">
        <v>120</v>
      </c>
      <c r="C55" s="188">
        <v>502</v>
      </c>
      <c r="D55" s="219" t="s">
        <v>6</v>
      </c>
      <c r="E55" s="219">
        <v>13</v>
      </c>
      <c r="F55" s="190" t="s">
        <v>6</v>
      </c>
      <c r="G55" s="190" t="s">
        <v>110</v>
      </c>
      <c r="H55" s="190" t="s">
        <v>6</v>
      </c>
      <c r="I55" s="190" t="s">
        <v>129</v>
      </c>
      <c r="J55" s="207">
        <v>200</v>
      </c>
      <c r="K55" s="185"/>
      <c r="L55" s="186">
        <f>L56</f>
        <v>9238333.5700000003</v>
      </c>
      <c r="M55" s="186">
        <f t="shared" ref="M55:R55" si="39">M56</f>
        <v>0</v>
      </c>
      <c r="N55" s="186">
        <f t="shared" si="39"/>
        <v>0</v>
      </c>
      <c r="O55" s="186">
        <f t="shared" si="39"/>
        <v>9823133.5700000003</v>
      </c>
      <c r="P55" s="186">
        <f t="shared" si="39"/>
        <v>0</v>
      </c>
      <c r="Q55" s="186">
        <f t="shared" si="39"/>
        <v>9037133.5700000003</v>
      </c>
      <c r="R55" s="186">
        <f t="shared" si="39"/>
        <v>0</v>
      </c>
    </row>
    <row r="56" spans="1:18" ht="56.25" x14ac:dyDescent="0.25">
      <c r="A56" s="190"/>
      <c r="B56" s="189" t="s">
        <v>121</v>
      </c>
      <c r="C56" s="188">
        <v>502</v>
      </c>
      <c r="D56" s="219" t="s">
        <v>6</v>
      </c>
      <c r="E56" s="219">
        <v>13</v>
      </c>
      <c r="F56" s="190" t="s">
        <v>6</v>
      </c>
      <c r="G56" s="190" t="s">
        <v>110</v>
      </c>
      <c r="H56" s="190" t="s">
        <v>6</v>
      </c>
      <c r="I56" s="190" t="s">
        <v>129</v>
      </c>
      <c r="J56" s="207">
        <v>240</v>
      </c>
      <c r="K56" s="185"/>
      <c r="L56" s="186">
        <v>9238333.5700000003</v>
      </c>
      <c r="M56" s="186"/>
      <c r="N56" s="186">
        <v>0</v>
      </c>
      <c r="O56" s="186">
        <v>9823133.5700000003</v>
      </c>
      <c r="P56" s="186">
        <v>0</v>
      </c>
      <c r="Q56" s="186">
        <v>9037133.5700000003</v>
      </c>
      <c r="R56" s="186">
        <v>0</v>
      </c>
    </row>
    <row r="57" spans="1:18" ht="56.25" x14ac:dyDescent="0.25">
      <c r="A57" s="190" t="s">
        <v>1</v>
      </c>
      <c r="B57" s="189" t="s">
        <v>127</v>
      </c>
      <c r="C57" s="188">
        <v>502</v>
      </c>
      <c r="D57" s="220" t="s">
        <v>6</v>
      </c>
      <c r="E57" s="219">
        <v>13</v>
      </c>
      <c r="F57" s="190" t="s">
        <v>6</v>
      </c>
      <c r="G57" s="190" t="s">
        <v>110</v>
      </c>
      <c r="H57" s="190" t="s">
        <v>6</v>
      </c>
      <c r="I57" s="190" t="s">
        <v>129</v>
      </c>
      <c r="J57" s="207">
        <v>800</v>
      </c>
      <c r="K57" s="185"/>
      <c r="L57" s="186">
        <f>L58</f>
        <v>181000</v>
      </c>
      <c r="M57" s="186">
        <f t="shared" ref="M57:R57" si="40">M58</f>
        <v>0</v>
      </c>
      <c r="N57" s="186">
        <f t="shared" si="40"/>
        <v>0</v>
      </c>
      <c r="O57" s="186">
        <f t="shared" si="40"/>
        <v>181000</v>
      </c>
      <c r="P57" s="186">
        <f t="shared" si="40"/>
        <v>0</v>
      </c>
      <c r="Q57" s="186">
        <f t="shared" si="40"/>
        <v>181000</v>
      </c>
      <c r="R57" s="186">
        <f t="shared" si="40"/>
        <v>0</v>
      </c>
    </row>
    <row r="58" spans="1:18" ht="18.75" x14ac:dyDescent="0.25">
      <c r="A58" s="190" t="s">
        <v>1</v>
      </c>
      <c r="B58" s="189" t="s">
        <v>128</v>
      </c>
      <c r="C58" s="188">
        <v>502</v>
      </c>
      <c r="D58" s="219" t="s">
        <v>6</v>
      </c>
      <c r="E58" s="219">
        <v>13</v>
      </c>
      <c r="F58" s="190" t="s">
        <v>6</v>
      </c>
      <c r="G58" s="190" t="s">
        <v>110</v>
      </c>
      <c r="H58" s="190" t="s">
        <v>6</v>
      </c>
      <c r="I58" s="190" t="s">
        <v>129</v>
      </c>
      <c r="J58" s="207">
        <v>850</v>
      </c>
      <c r="K58" s="185"/>
      <c r="L58" s="186">
        <v>181000</v>
      </c>
      <c r="M58" s="185"/>
      <c r="N58" s="184">
        <v>0</v>
      </c>
      <c r="O58" s="183">
        <v>181000</v>
      </c>
      <c r="P58" s="183">
        <v>0</v>
      </c>
      <c r="Q58" s="183">
        <v>181000</v>
      </c>
      <c r="R58" s="182">
        <v>0</v>
      </c>
    </row>
    <row r="59" spans="1:18" ht="37.5" x14ac:dyDescent="0.25">
      <c r="A59" s="190" t="s">
        <v>1</v>
      </c>
      <c r="B59" s="189" t="s">
        <v>130</v>
      </c>
      <c r="C59" s="188">
        <v>502</v>
      </c>
      <c r="D59" s="219" t="s">
        <v>6</v>
      </c>
      <c r="E59" s="219">
        <v>13</v>
      </c>
      <c r="F59" s="190" t="s">
        <v>6</v>
      </c>
      <c r="G59" s="190" t="s">
        <v>110</v>
      </c>
      <c r="H59" s="190" t="s">
        <v>6</v>
      </c>
      <c r="I59" s="190" t="s">
        <v>124</v>
      </c>
      <c r="J59" s="207" t="s">
        <v>1</v>
      </c>
      <c r="K59" s="185"/>
      <c r="L59" s="186">
        <f>L61+L63</f>
        <v>81559717.489999995</v>
      </c>
      <c r="M59" s="186">
        <f t="shared" ref="M59:R59" si="41">M61+M63</f>
        <v>0</v>
      </c>
      <c r="N59" s="186">
        <f t="shared" si="41"/>
        <v>0</v>
      </c>
      <c r="O59" s="186">
        <f t="shared" si="41"/>
        <v>50000</v>
      </c>
      <c r="P59" s="186">
        <f t="shared" si="41"/>
        <v>0</v>
      </c>
      <c r="Q59" s="186">
        <f t="shared" si="41"/>
        <v>0</v>
      </c>
      <c r="R59" s="186">
        <f t="shared" si="41"/>
        <v>0</v>
      </c>
    </row>
    <row r="60" spans="1:18" ht="56.25" x14ac:dyDescent="0.25">
      <c r="A60" s="190" t="s">
        <v>1</v>
      </c>
      <c r="B60" s="189" t="s">
        <v>120</v>
      </c>
      <c r="C60" s="188">
        <v>502</v>
      </c>
      <c r="D60" s="219" t="s">
        <v>6</v>
      </c>
      <c r="E60" s="219">
        <v>13</v>
      </c>
      <c r="F60" s="190" t="s">
        <v>6</v>
      </c>
      <c r="G60" s="190" t="s">
        <v>110</v>
      </c>
      <c r="H60" s="190" t="s">
        <v>6</v>
      </c>
      <c r="I60" s="190" t="s">
        <v>124</v>
      </c>
      <c r="J60" s="207">
        <v>200</v>
      </c>
      <c r="K60" s="185"/>
      <c r="L60" s="186">
        <f>L61</f>
        <v>50000</v>
      </c>
      <c r="M60" s="186">
        <f t="shared" ref="M60:R60" si="42">M61</f>
        <v>0</v>
      </c>
      <c r="N60" s="186">
        <f t="shared" si="42"/>
        <v>0</v>
      </c>
      <c r="O60" s="186">
        <f t="shared" si="42"/>
        <v>50000</v>
      </c>
      <c r="P60" s="186">
        <f t="shared" si="42"/>
        <v>0</v>
      </c>
      <c r="Q60" s="186">
        <f t="shared" si="42"/>
        <v>0</v>
      </c>
      <c r="R60" s="186">
        <f t="shared" si="42"/>
        <v>0</v>
      </c>
    </row>
    <row r="61" spans="1:18" ht="56.25" x14ac:dyDescent="0.25">
      <c r="A61" s="190" t="s">
        <v>1</v>
      </c>
      <c r="B61" s="189" t="s">
        <v>121</v>
      </c>
      <c r="C61" s="188">
        <v>502</v>
      </c>
      <c r="D61" s="219" t="s">
        <v>6</v>
      </c>
      <c r="E61" s="219">
        <v>13</v>
      </c>
      <c r="F61" s="190" t="s">
        <v>6</v>
      </c>
      <c r="G61" s="190" t="s">
        <v>110</v>
      </c>
      <c r="H61" s="190" t="s">
        <v>6</v>
      </c>
      <c r="I61" s="190" t="s">
        <v>124</v>
      </c>
      <c r="J61" s="207" t="s">
        <v>78</v>
      </c>
      <c r="K61" s="185"/>
      <c r="L61" s="186">
        <v>50000</v>
      </c>
      <c r="M61" s="185"/>
      <c r="N61" s="184">
        <v>0</v>
      </c>
      <c r="O61" s="183">
        <v>50000</v>
      </c>
      <c r="P61" s="183">
        <v>0</v>
      </c>
      <c r="Q61" s="183">
        <v>0</v>
      </c>
      <c r="R61" s="182">
        <v>0</v>
      </c>
    </row>
    <row r="62" spans="1:18" s="241" customFormat="1" ht="18.75" x14ac:dyDescent="0.25">
      <c r="A62" s="190" t="s">
        <v>1</v>
      </c>
      <c r="B62" s="189" t="s">
        <v>115</v>
      </c>
      <c r="C62" s="188">
        <v>502</v>
      </c>
      <c r="D62" s="219" t="s">
        <v>6</v>
      </c>
      <c r="E62" s="219">
        <v>13</v>
      </c>
      <c r="F62" s="190" t="s">
        <v>6</v>
      </c>
      <c r="G62" s="190" t="s">
        <v>110</v>
      </c>
      <c r="H62" s="190" t="s">
        <v>6</v>
      </c>
      <c r="I62" s="190" t="s">
        <v>124</v>
      </c>
      <c r="J62" s="207">
        <v>800</v>
      </c>
      <c r="K62" s="185"/>
      <c r="L62" s="186">
        <f>L63</f>
        <v>81509717.489999995</v>
      </c>
      <c r="M62" s="186">
        <f t="shared" ref="M62:R62" si="43">M63</f>
        <v>0</v>
      </c>
      <c r="N62" s="186">
        <f t="shared" si="43"/>
        <v>0</v>
      </c>
      <c r="O62" s="186">
        <f t="shared" si="43"/>
        <v>0</v>
      </c>
      <c r="P62" s="186">
        <f t="shared" si="43"/>
        <v>0</v>
      </c>
      <c r="Q62" s="186">
        <f t="shared" si="43"/>
        <v>0</v>
      </c>
      <c r="R62" s="186">
        <f t="shared" si="43"/>
        <v>0</v>
      </c>
    </row>
    <row r="63" spans="1:18" s="241" customFormat="1" ht="18.75" x14ac:dyDescent="0.25">
      <c r="A63" s="190" t="s">
        <v>1</v>
      </c>
      <c r="B63" s="189" t="s">
        <v>131</v>
      </c>
      <c r="C63" s="188">
        <v>502</v>
      </c>
      <c r="D63" s="219" t="s">
        <v>6</v>
      </c>
      <c r="E63" s="219">
        <v>13</v>
      </c>
      <c r="F63" s="190" t="s">
        <v>6</v>
      </c>
      <c r="G63" s="190" t="s">
        <v>110</v>
      </c>
      <c r="H63" s="190" t="s">
        <v>6</v>
      </c>
      <c r="I63" s="190" t="s">
        <v>124</v>
      </c>
      <c r="J63" s="207" t="s">
        <v>132</v>
      </c>
      <c r="K63" s="185"/>
      <c r="L63" s="186">
        <v>81509717.489999995</v>
      </c>
      <c r="M63" s="185"/>
      <c r="N63" s="184">
        <v>0</v>
      </c>
      <c r="O63" s="183">
        <v>0</v>
      </c>
      <c r="P63" s="183">
        <v>0</v>
      </c>
      <c r="Q63" s="183">
        <v>0</v>
      </c>
      <c r="R63" s="182">
        <v>0</v>
      </c>
    </row>
    <row r="64" spans="1:18" s="241" customFormat="1" ht="56.25" x14ac:dyDescent="0.25">
      <c r="A64" s="190" t="s">
        <v>1</v>
      </c>
      <c r="B64" s="189" t="s">
        <v>133</v>
      </c>
      <c r="C64" s="188">
        <v>502</v>
      </c>
      <c r="D64" s="219" t="s">
        <v>6</v>
      </c>
      <c r="E64" s="219">
        <v>13</v>
      </c>
      <c r="F64" s="190" t="s">
        <v>6</v>
      </c>
      <c r="G64" s="190" t="s">
        <v>110</v>
      </c>
      <c r="H64" s="190" t="s">
        <v>6</v>
      </c>
      <c r="I64" s="190" t="s">
        <v>134</v>
      </c>
      <c r="J64" s="207" t="s">
        <v>1</v>
      </c>
      <c r="K64" s="185"/>
      <c r="L64" s="186">
        <f>L65</f>
        <v>369574</v>
      </c>
      <c r="M64" s="186">
        <f t="shared" ref="M64:R64" si="44">M65</f>
        <v>0</v>
      </c>
      <c r="N64" s="186">
        <f t="shared" si="44"/>
        <v>369574</v>
      </c>
      <c r="O64" s="186">
        <f t="shared" si="44"/>
        <v>370116</v>
      </c>
      <c r="P64" s="186">
        <f t="shared" si="44"/>
        <v>370116</v>
      </c>
      <c r="Q64" s="186">
        <f t="shared" si="44"/>
        <v>370679</v>
      </c>
      <c r="R64" s="186">
        <f t="shared" si="44"/>
        <v>370679</v>
      </c>
    </row>
    <row r="65" spans="1:18" s="241" customFormat="1" ht="112.5" x14ac:dyDescent="0.25">
      <c r="A65" s="190" t="s">
        <v>1</v>
      </c>
      <c r="B65" s="189" t="s">
        <v>113</v>
      </c>
      <c r="C65" s="188">
        <v>502</v>
      </c>
      <c r="D65" s="219" t="s">
        <v>6</v>
      </c>
      <c r="E65" s="219">
        <v>13</v>
      </c>
      <c r="F65" s="190" t="s">
        <v>6</v>
      </c>
      <c r="G65" s="190" t="s">
        <v>110</v>
      </c>
      <c r="H65" s="190" t="s">
        <v>6</v>
      </c>
      <c r="I65" s="190" t="s">
        <v>134</v>
      </c>
      <c r="J65" s="207">
        <v>100</v>
      </c>
      <c r="K65" s="185"/>
      <c r="L65" s="186">
        <f>L66</f>
        <v>369574</v>
      </c>
      <c r="M65" s="186">
        <f t="shared" ref="M65:R65" si="45">M66</f>
        <v>0</v>
      </c>
      <c r="N65" s="186">
        <f t="shared" si="45"/>
        <v>369574</v>
      </c>
      <c r="O65" s="186">
        <f t="shared" si="45"/>
        <v>370116</v>
      </c>
      <c r="P65" s="186">
        <f t="shared" si="45"/>
        <v>370116</v>
      </c>
      <c r="Q65" s="186">
        <f t="shared" si="45"/>
        <v>370679</v>
      </c>
      <c r="R65" s="186">
        <f t="shared" si="45"/>
        <v>370679</v>
      </c>
    </row>
    <row r="66" spans="1:18" s="241" customFormat="1" ht="37.5" x14ac:dyDescent="0.25">
      <c r="A66" s="190" t="s">
        <v>1</v>
      </c>
      <c r="B66" s="189" t="s">
        <v>114</v>
      </c>
      <c r="C66" s="188">
        <v>502</v>
      </c>
      <c r="D66" s="219" t="s">
        <v>6</v>
      </c>
      <c r="E66" s="219">
        <v>13</v>
      </c>
      <c r="F66" s="190" t="s">
        <v>6</v>
      </c>
      <c r="G66" s="190" t="s">
        <v>110</v>
      </c>
      <c r="H66" s="190" t="s">
        <v>6</v>
      </c>
      <c r="I66" s="190" t="s">
        <v>134</v>
      </c>
      <c r="J66" s="207" t="s">
        <v>76</v>
      </c>
      <c r="K66" s="185"/>
      <c r="L66" s="186">
        <v>369574</v>
      </c>
      <c r="M66" s="185"/>
      <c r="N66" s="184">
        <v>369574</v>
      </c>
      <c r="O66" s="183">
        <v>370116</v>
      </c>
      <c r="P66" s="183">
        <v>370116</v>
      </c>
      <c r="Q66" s="183">
        <v>370679</v>
      </c>
      <c r="R66" s="182">
        <v>370679</v>
      </c>
    </row>
    <row r="67" spans="1:18" ht="18.75" x14ac:dyDescent="0.25">
      <c r="A67" s="190" t="s">
        <v>1</v>
      </c>
      <c r="B67" s="189" t="s">
        <v>44</v>
      </c>
      <c r="C67" s="188">
        <v>502</v>
      </c>
      <c r="D67" s="220" t="s">
        <v>69</v>
      </c>
      <c r="E67" s="220" t="s">
        <v>10</v>
      </c>
      <c r="F67" s="190" t="s">
        <v>1</v>
      </c>
      <c r="G67" s="190" t="s">
        <v>1</v>
      </c>
      <c r="H67" s="190" t="s">
        <v>1</v>
      </c>
      <c r="I67" s="190" t="s">
        <v>1</v>
      </c>
      <c r="J67" s="207" t="s">
        <v>1</v>
      </c>
      <c r="K67" s="185"/>
      <c r="L67" s="186">
        <f>L68+L78</f>
        <v>683132</v>
      </c>
      <c r="M67" s="186">
        <f t="shared" ref="M67:R67" si="46">M68+M78</f>
        <v>0</v>
      </c>
      <c r="N67" s="186">
        <f t="shared" si="46"/>
        <v>0</v>
      </c>
      <c r="O67" s="186">
        <f t="shared" si="46"/>
        <v>1270649.1400000001</v>
      </c>
      <c r="P67" s="186">
        <f t="shared" si="46"/>
        <v>9430.14</v>
      </c>
      <c r="Q67" s="186">
        <f t="shared" si="46"/>
        <v>1444801</v>
      </c>
      <c r="R67" s="186">
        <f t="shared" si="46"/>
        <v>0</v>
      </c>
    </row>
    <row r="68" spans="1:18" ht="18.75" x14ac:dyDescent="0.25">
      <c r="A68" s="190" t="s">
        <v>1</v>
      </c>
      <c r="B68" s="189" t="s">
        <v>240</v>
      </c>
      <c r="C68" s="188">
        <v>502</v>
      </c>
      <c r="D68" s="220" t="s">
        <v>69</v>
      </c>
      <c r="E68" s="220" t="s">
        <v>285</v>
      </c>
      <c r="F68" s="190" t="s">
        <v>1</v>
      </c>
      <c r="G68" s="190" t="s">
        <v>1</v>
      </c>
      <c r="H68" s="190" t="s">
        <v>1</v>
      </c>
      <c r="I68" s="190" t="s">
        <v>1</v>
      </c>
      <c r="J68" s="207" t="s">
        <v>1</v>
      </c>
      <c r="K68" s="185"/>
      <c r="L68" s="186">
        <f>L69</f>
        <v>0</v>
      </c>
      <c r="M68" s="186">
        <f t="shared" ref="M68:R68" si="47">M69</f>
        <v>0</v>
      </c>
      <c r="N68" s="186">
        <f t="shared" si="47"/>
        <v>0</v>
      </c>
      <c r="O68" s="186">
        <f t="shared" si="47"/>
        <v>609430.14</v>
      </c>
      <c r="P68" s="186">
        <f t="shared" si="47"/>
        <v>9430.14</v>
      </c>
      <c r="Q68" s="186">
        <f t="shared" si="47"/>
        <v>600000</v>
      </c>
      <c r="R68" s="186">
        <f t="shared" si="47"/>
        <v>0</v>
      </c>
    </row>
    <row r="69" spans="1:18" ht="75" x14ac:dyDescent="0.25">
      <c r="A69" s="190" t="s">
        <v>1</v>
      </c>
      <c r="B69" s="189" t="s">
        <v>445</v>
      </c>
      <c r="C69" s="188">
        <v>502</v>
      </c>
      <c r="D69" s="220" t="s">
        <v>69</v>
      </c>
      <c r="E69" s="220" t="s">
        <v>285</v>
      </c>
      <c r="F69" s="190" t="s">
        <v>6</v>
      </c>
      <c r="G69" s="190" t="s">
        <v>107</v>
      </c>
      <c r="H69" s="190" t="s">
        <v>10</v>
      </c>
      <c r="I69" s="190" t="s">
        <v>108</v>
      </c>
      <c r="J69" s="207" t="s">
        <v>1</v>
      </c>
      <c r="K69" s="185"/>
      <c r="L69" s="186">
        <f>L70</f>
        <v>0</v>
      </c>
      <c r="M69" s="186">
        <f t="shared" ref="M69:R69" si="48">M70</f>
        <v>0</v>
      </c>
      <c r="N69" s="186">
        <f t="shared" si="48"/>
        <v>0</v>
      </c>
      <c r="O69" s="186">
        <f t="shared" si="48"/>
        <v>609430.14</v>
      </c>
      <c r="P69" s="186">
        <f t="shared" si="48"/>
        <v>9430.14</v>
      </c>
      <c r="Q69" s="186">
        <f t="shared" si="48"/>
        <v>600000</v>
      </c>
      <c r="R69" s="186">
        <f t="shared" si="48"/>
        <v>0</v>
      </c>
    </row>
    <row r="70" spans="1:18" ht="37.5" x14ac:dyDescent="0.25">
      <c r="A70" s="190" t="s">
        <v>1</v>
      </c>
      <c r="B70" s="189" t="s">
        <v>109</v>
      </c>
      <c r="C70" s="188">
        <v>502</v>
      </c>
      <c r="D70" s="220" t="s">
        <v>69</v>
      </c>
      <c r="E70" s="220" t="s">
        <v>285</v>
      </c>
      <c r="F70" s="190" t="s">
        <v>6</v>
      </c>
      <c r="G70" s="190" t="s">
        <v>110</v>
      </c>
      <c r="H70" s="190" t="s">
        <v>10</v>
      </c>
      <c r="I70" s="190" t="s">
        <v>108</v>
      </c>
      <c r="J70" s="207" t="s">
        <v>1</v>
      </c>
      <c r="K70" s="185"/>
      <c r="L70" s="186">
        <f>L71</f>
        <v>0</v>
      </c>
      <c r="M70" s="186">
        <f t="shared" ref="M70:R70" si="49">M71</f>
        <v>0</v>
      </c>
      <c r="N70" s="186">
        <f t="shared" si="49"/>
        <v>0</v>
      </c>
      <c r="O70" s="186">
        <f t="shared" si="49"/>
        <v>609430.14</v>
      </c>
      <c r="P70" s="186">
        <f t="shared" si="49"/>
        <v>9430.14</v>
      </c>
      <c r="Q70" s="186">
        <f t="shared" si="49"/>
        <v>600000</v>
      </c>
      <c r="R70" s="186">
        <f t="shared" si="49"/>
        <v>0</v>
      </c>
    </row>
    <row r="71" spans="1:18" ht="56.25" x14ac:dyDescent="0.25">
      <c r="A71" s="190" t="s">
        <v>1</v>
      </c>
      <c r="B71" s="189" t="s">
        <v>446</v>
      </c>
      <c r="C71" s="188">
        <v>502</v>
      </c>
      <c r="D71" s="220" t="s">
        <v>69</v>
      </c>
      <c r="E71" s="220" t="s">
        <v>285</v>
      </c>
      <c r="F71" s="190" t="s">
        <v>6</v>
      </c>
      <c r="G71" s="190" t="s">
        <v>110</v>
      </c>
      <c r="H71" s="190" t="s">
        <v>6</v>
      </c>
      <c r="I71" s="190" t="s">
        <v>108</v>
      </c>
      <c r="J71" s="207" t="s">
        <v>1</v>
      </c>
      <c r="K71" s="185"/>
      <c r="L71" s="186">
        <f>L72+L75</f>
        <v>0</v>
      </c>
      <c r="M71" s="186">
        <f t="shared" ref="M71:R71" si="50">M72+M75</f>
        <v>0</v>
      </c>
      <c r="N71" s="186">
        <f t="shared" si="50"/>
        <v>0</v>
      </c>
      <c r="O71" s="186">
        <f t="shared" si="50"/>
        <v>609430.14</v>
      </c>
      <c r="P71" s="186">
        <f t="shared" si="50"/>
        <v>9430.14</v>
      </c>
      <c r="Q71" s="186">
        <f t="shared" si="50"/>
        <v>600000</v>
      </c>
      <c r="R71" s="186">
        <f t="shared" si="50"/>
        <v>0</v>
      </c>
    </row>
    <row r="72" spans="1:18" ht="37.5" x14ac:dyDescent="0.25">
      <c r="A72" s="190"/>
      <c r="B72" s="189" t="s">
        <v>130</v>
      </c>
      <c r="C72" s="188">
        <v>502</v>
      </c>
      <c r="D72" s="220" t="s">
        <v>69</v>
      </c>
      <c r="E72" s="220" t="s">
        <v>285</v>
      </c>
      <c r="F72" s="190">
        <v>1</v>
      </c>
      <c r="G72" s="190">
        <v>7</v>
      </c>
      <c r="H72" s="220" t="s">
        <v>6</v>
      </c>
      <c r="I72" s="190">
        <v>19990</v>
      </c>
      <c r="J72" s="207"/>
      <c r="K72" s="185"/>
      <c r="L72" s="186">
        <f>L73</f>
        <v>0</v>
      </c>
      <c r="M72" s="186">
        <f t="shared" ref="M72:R72" si="51">M73</f>
        <v>0</v>
      </c>
      <c r="N72" s="186">
        <f t="shared" si="51"/>
        <v>0</v>
      </c>
      <c r="O72" s="186">
        <f t="shared" si="51"/>
        <v>600000</v>
      </c>
      <c r="P72" s="186">
        <f t="shared" si="51"/>
        <v>0</v>
      </c>
      <c r="Q72" s="186">
        <f t="shared" si="51"/>
        <v>600000</v>
      </c>
      <c r="R72" s="186">
        <f t="shared" si="51"/>
        <v>0</v>
      </c>
    </row>
    <row r="73" spans="1:18" ht="56.25" x14ac:dyDescent="0.25">
      <c r="A73" s="190"/>
      <c r="B73" s="189" t="s">
        <v>120</v>
      </c>
      <c r="C73" s="188">
        <v>502</v>
      </c>
      <c r="D73" s="220" t="s">
        <v>69</v>
      </c>
      <c r="E73" s="220" t="s">
        <v>285</v>
      </c>
      <c r="F73" s="190">
        <v>1</v>
      </c>
      <c r="G73" s="190">
        <v>7</v>
      </c>
      <c r="H73" s="220" t="s">
        <v>6</v>
      </c>
      <c r="I73" s="190">
        <v>19990</v>
      </c>
      <c r="J73" s="207">
        <v>200</v>
      </c>
      <c r="K73" s="185"/>
      <c r="L73" s="186">
        <f>L74</f>
        <v>0</v>
      </c>
      <c r="M73" s="186">
        <f t="shared" ref="M73:R73" si="52">M74</f>
        <v>0</v>
      </c>
      <c r="N73" s="186">
        <f t="shared" si="52"/>
        <v>0</v>
      </c>
      <c r="O73" s="186">
        <f t="shared" si="52"/>
        <v>600000</v>
      </c>
      <c r="P73" s="186">
        <f t="shared" si="52"/>
        <v>0</v>
      </c>
      <c r="Q73" s="186">
        <f t="shared" si="52"/>
        <v>600000</v>
      </c>
      <c r="R73" s="186">
        <f t="shared" si="52"/>
        <v>0</v>
      </c>
    </row>
    <row r="74" spans="1:18" ht="56.25" x14ac:dyDescent="0.25">
      <c r="A74" s="190"/>
      <c r="B74" s="189" t="s">
        <v>121</v>
      </c>
      <c r="C74" s="188">
        <v>502</v>
      </c>
      <c r="D74" s="220" t="s">
        <v>69</v>
      </c>
      <c r="E74" s="220" t="s">
        <v>285</v>
      </c>
      <c r="F74" s="190">
        <v>1</v>
      </c>
      <c r="G74" s="190">
        <v>7</v>
      </c>
      <c r="H74" s="220" t="s">
        <v>6</v>
      </c>
      <c r="I74" s="190">
        <v>19990</v>
      </c>
      <c r="J74" s="207">
        <v>240</v>
      </c>
      <c r="K74" s="185"/>
      <c r="L74" s="186">
        <v>0</v>
      </c>
      <c r="M74" s="185"/>
      <c r="N74" s="184">
        <v>0</v>
      </c>
      <c r="O74" s="183">
        <v>600000</v>
      </c>
      <c r="P74" s="183">
        <v>0</v>
      </c>
      <c r="Q74" s="183">
        <v>600000</v>
      </c>
      <c r="R74" s="182">
        <v>0</v>
      </c>
    </row>
    <row r="75" spans="1:18" s="241" customFormat="1" ht="93.75" x14ac:dyDescent="0.25">
      <c r="A75" s="190" t="s">
        <v>1</v>
      </c>
      <c r="B75" s="189" t="s">
        <v>387</v>
      </c>
      <c r="C75" s="188">
        <v>502</v>
      </c>
      <c r="D75" s="220" t="s">
        <v>69</v>
      </c>
      <c r="E75" s="220" t="s">
        <v>285</v>
      </c>
      <c r="F75" s="190" t="s">
        <v>6</v>
      </c>
      <c r="G75" s="190" t="s">
        <v>110</v>
      </c>
      <c r="H75" s="190" t="s">
        <v>6</v>
      </c>
      <c r="I75" s="190" t="s">
        <v>388</v>
      </c>
      <c r="J75" s="207" t="s">
        <v>1</v>
      </c>
      <c r="K75" s="185"/>
      <c r="L75" s="186">
        <f>L76</f>
        <v>0</v>
      </c>
      <c r="M75" s="186">
        <f t="shared" ref="M75:R75" si="53">M76</f>
        <v>0</v>
      </c>
      <c r="N75" s="186">
        <f t="shared" si="53"/>
        <v>0</v>
      </c>
      <c r="O75" s="186">
        <f t="shared" si="53"/>
        <v>9430.14</v>
      </c>
      <c r="P75" s="186">
        <f t="shared" si="53"/>
        <v>9430.14</v>
      </c>
      <c r="Q75" s="186">
        <f t="shared" si="53"/>
        <v>0</v>
      </c>
      <c r="R75" s="186">
        <f t="shared" si="53"/>
        <v>0</v>
      </c>
    </row>
    <row r="76" spans="1:18" s="241" customFormat="1" ht="112.5" x14ac:dyDescent="0.25">
      <c r="A76" s="190" t="s">
        <v>1</v>
      </c>
      <c r="B76" s="189" t="s">
        <v>113</v>
      </c>
      <c r="C76" s="188">
        <v>502</v>
      </c>
      <c r="D76" s="220" t="s">
        <v>69</v>
      </c>
      <c r="E76" s="220" t="s">
        <v>285</v>
      </c>
      <c r="F76" s="190" t="s">
        <v>6</v>
      </c>
      <c r="G76" s="190" t="s">
        <v>110</v>
      </c>
      <c r="H76" s="190" t="s">
        <v>6</v>
      </c>
      <c r="I76" s="190" t="s">
        <v>388</v>
      </c>
      <c r="J76" s="207">
        <v>100</v>
      </c>
      <c r="K76" s="185"/>
      <c r="L76" s="186">
        <f>L77</f>
        <v>0</v>
      </c>
      <c r="M76" s="186">
        <f t="shared" ref="M76:R76" si="54">M77</f>
        <v>0</v>
      </c>
      <c r="N76" s="186">
        <f t="shared" si="54"/>
        <v>0</v>
      </c>
      <c r="O76" s="186">
        <f t="shared" si="54"/>
        <v>9430.14</v>
      </c>
      <c r="P76" s="186">
        <f t="shared" si="54"/>
        <v>9430.14</v>
      </c>
      <c r="Q76" s="186">
        <f t="shared" si="54"/>
        <v>0</v>
      </c>
      <c r="R76" s="186">
        <f t="shared" si="54"/>
        <v>0</v>
      </c>
    </row>
    <row r="77" spans="1:18" s="241" customFormat="1" ht="37.5" x14ac:dyDescent="0.25">
      <c r="A77" s="190" t="s">
        <v>1</v>
      </c>
      <c r="B77" s="189" t="s">
        <v>114</v>
      </c>
      <c r="C77" s="188">
        <v>502</v>
      </c>
      <c r="D77" s="220" t="s">
        <v>69</v>
      </c>
      <c r="E77" s="220" t="s">
        <v>285</v>
      </c>
      <c r="F77" s="190" t="s">
        <v>6</v>
      </c>
      <c r="G77" s="190" t="s">
        <v>110</v>
      </c>
      <c r="H77" s="190" t="s">
        <v>6</v>
      </c>
      <c r="I77" s="190" t="s">
        <v>388</v>
      </c>
      <c r="J77" s="207" t="s">
        <v>76</v>
      </c>
      <c r="K77" s="185"/>
      <c r="L77" s="186">
        <v>0</v>
      </c>
      <c r="M77" s="185"/>
      <c r="N77" s="184">
        <v>0</v>
      </c>
      <c r="O77" s="183">
        <v>9430.14</v>
      </c>
      <c r="P77" s="183">
        <v>9430.14</v>
      </c>
      <c r="Q77" s="183">
        <v>0</v>
      </c>
      <c r="R77" s="182">
        <v>0</v>
      </c>
    </row>
    <row r="78" spans="1:18" s="241" customFormat="1" ht="18.75" x14ac:dyDescent="0.25">
      <c r="A78" s="190" t="s">
        <v>1</v>
      </c>
      <c r="B78" s="189" t="s">
        <v>42</v>
      </c>
      <c r="C78" s="188">
        <v>502</v>
      </c>
      <c r="D78" s="220" t="s">
        <v>69</v>
      </c>
      <c r="E78" s="220" t="s">
        <v>301</v>
      </c>
      <c r="F78" s="190" t="s">
        <v>1</v>
      </c>
      <c r="G78" s="190" t="s">
        <v>1</v>
      </c>
      <c r="H78" s="190" t="s">
        <v>1</v>
      </c>
      <c r="I78" s="190" t="s">
        <v>1</v>
      </c>
      <c r="J78" s="207" t="s">
        <v>1</v>
      </c>
      <c r="K78" s="185"/>
      <c r="L78" s="186">
        <f t="shared" ref="L78:L83" si="55">L79</f>
        <v>683132</v>
      </c>
      <c r="M78" s="186">
        <f t="shared" ref="M78:R78" si="56">M79</f>
        <v>0</v>
      </c>
      <c r="N78" s="186">
        <f t="shared" si="56"/>
        <v>0</v>
      </c>
      <c r="O78" s="186">
        <f t="shared" si="56"/>
        <v>661219</v>
      </c>
      <c r="P78" s="186">
        <f t="shared" si="56"/>
        <v>0</v>
      </c>
      <c r="Q78" s="186">
        <f t="shared" si="56"/>
        <v>844801</v>
      </c>
      <c r="R78" s="186">
        <f t="shared" si="56"/>
        <v>0</v>
      </c>
    </row>
    <row r="79" spans="1:18" s="241" customFormat="1" ht="75" x14ac:dyDescent="0.25">
      <c r="A79" s="190" t="s">
        <v>1</v>
      </c>
      <c r="B79" s="212" t="s">
        <v>445</v>
      </c>
      <c r="C79" s="188">
        <v>502</v>
      </c>
      <c r="D79" s="220" t="s">
        <v>69</v>
      </c>
      <c r="E79" s="220" t="s">
        <v>301</v>
      </c>
      <c r="F79" s="190" t="s">
        <v>6</v>
      </c>
      <c r="G79" s="190" t="s">
        <v>107</v>
      </c>
      <c r="H79" s="190" t="s">
        <v>10</v>
      </c>
      <c r="I79" s="190" t="s">
        <v>108</v>
      </c>
      <c r="J79" s="207" t="s">
        <v>1</v>
      </c>
      <c r="K79" s="185"/>
      <c r="L79" s="186">
        <f t="shared" si="55"/>
        <v>683132</v>
      </c>
      <c r="M79" s="186">
        <f t="shared" ref="M79:R79" si="57">M80</f>
        <v>0</v>
      </c>
      <c r="N79" s="186">
        <f t="shared" si="57"/>
        <v>0</v>
      </c>
      <c r="O79" s="186">
        <f t="shared" si="57"/>
        <v>661219</v>
      </c>
      <c r="P79" s="186">
        <f t="shared" si="57"/>
        <v>0</v>
      </c>
      <c r="Q79" s="186">
        <f t="shared" si="57"/>
        <v>844801</v>
      </c>
      <c r="R79" s="186">
        <f t="shared" si="57"/>
        <v>0</v>
      </c>
    </row>
    <row r="80" spans="1:18" s="241" customFormat="1" ht="75" x14ac:dyDescent="0.25">
      <c r="A80" s="190" t="s">
        <v>1</v>
      </c>
      <c r="B80" s="189" t="s">
        <v>138</v>
      </c>
      <c r="C80" s="188">
        <v>502</v>
      </c>
      <c r="D80" s="220" t="s">
        <v>69</v>
      </c>
      <c r="E80" s="220" t="s">
        <v>301</v>
      </c>
      <c r="F80" s="190" t="s">
        <v>6</v>
      </c>
      <c r="G80" s="190" t="s">
        <v>139</v>
      </c>
      <c r="H80" s="190" t="s">
        <v>10</v>
      </c>
      <c r="I80" s="190" t="s">
        <v>108</v>
      </c>
      <c r="J80" s="207" t="s">
        <v>1</v>
      </c>
      <c r="K80" s="185"/>
      <c r="L80" s="186">
        <f t="shared" si="55"/>
        <v>683132</v>
      </c>
      <c r="M80" s="186">
        <f t="shared" ref="M80:R80" si="58">M81</f>
        <v>0</v>
      </c>
      <c r="N80" s="186">
        <f t="shared" si="58"/>
        <v>0</v>
      </c>
      <c r="O80" s="186">
        <f t="shared" si="58"/>
        <v>661219</v>
      </c>
      <c r="P80" s="186">
        <f t="shared" si="58"/>
        <v>0</v>
      </c>
      <c r="Q80" s="186">
        <f t="shared" si="58"/>
        <v>844801</v>
      </c>
      <c r="R80" s="186">
        <f t="shared" si="58"/>
        <v>0</v>
      </c>
    </row>
    <row r="81" spans="1:18" s="241" customFormat="1" ht="37.5" x14ac:dyDescent="0.25">
      <c r="A81" s="190" t="s">
        <v>1</v>
      </c>
      <c r="B81" s="189" t="s">
        <v>140</v>
      </c>
      <c r="C81" s="188">
        <v>502</v>
      </c>
      <c r="D81" s="220" t="s">
        <v>69</v>
      </c>
      <c r="E81" s="220" t="s">
        <v>301</v>
      </c>
      <c r="F81" s="190" t="s">
        <v>6</v>
      </c>
      <c r="G81" s="190" t="s">
        <v>139</v>
      </c>
      <c r="H81" s="190" t="s">
        <v>70</v>
      </c>
      <c r="I81" s="190" t="s">
        <v>108</v>
      </c>
      <c r="J81" s="207" t="s">
        <v>1</v>
      </c>
      <c r="K81" s="185"/>
      <c r="L81" s="186">
        <f t="shared" si="55"/>
        <v>683132</v>
      </c>
      <c r="M81" s="186">
        <f t="shared" ref="M81:R81" si="59">M82</f>
        <v>0</v>
      </c>
      <c r="N81" s="186">
        <f t="shared" si="59"/>
        <v>0</v>
      </c>
      <c r="O81" s="186">
        <f t="shared" si="59"/>
        <v>661219</v>
      </c>
      <c r="P81" s="186">
        <f t="shared" si="59"/>
        <v>0</v>
      </c>
      <c r="Q81" s="186">
        <f t="shared" si="59"/>
        <v>844801</v>
      </c>
      <c r="R81" s="186">
        <f t="shared" si="59"/>
        <v>0</v>
      </c>
    </row>
    <row r="82" spans="1:18" s="241" customFormat="1" ht="37.5" x14ac:dyDescent="0.25">
      <c r="A82" s="190" t="s">
        <v>1</v>
      </c>
      <c r="B82" s="189" t="s">
        <v>141</v>
      </c>
      <c r="C82" s="188">
        <v>502</v>
      </c>
      <c r="D82" s="220" t="s">
        <v>69</v>
      </c>
      <c r="E82" s="220" t="s">
        <v>301</v>
      </c>
      <c r="F82" s="190" t="s">
        <v>6</v>
      </c>
      <c r="G82" s="190" t="s">
        <v>139</v>
      </c>
      <c r="H82" s="190" t="s">
        <v>70</v>
      </c>
      <c r="I82" s="190" t="s">
        <v>124</v>
      </c>
      <c r="J82" s="207" t="s">
        <v>1</v>
      </c>
      <c r="K82" s="185"/>
      <c r="L82" s="186">
        <f t="shared" si="55"/>
        <v>683132</v>
      </c>
      <c r="M82" s="186">
        <f t="shared" ref="M82:R82" si="60">M83</f>
        <v>0</v>
      </c>
      <c r="N82" s="186">
        <f t="shared" si="60"/>
        <v>0</v>
      </c>
      <c r="O82" s="186">
        <f t="shared" si="60"/>
        <v>661219</v>
      </c>
      <c r="P82" s="186">
        <f t="shared" si="60"/>
        <v>0</v>
      </c>
      <c r="Q82" s="186">
        <f t="shared" si="60"/>
        <v>844801</v>
      </c>
      <c r="R82" s="186">
        <f t="shared" si="60"/>
        <v>0</v>
      </c>
    </row>
    <row r="83" spans="1:18" s="241" customFormat="1" ht="56.25" x14ac:dyDescent="0.25">
      <c r="A83" s="190" t="s">
        <v>1</v>
      </c>
      <c r="B83" s="189" t="s">
        <v>120</v>
      </c>
      <c r="C83" s="188">
        <v>502</v>
      </c>
      <c r="D83" s="220" t="s">
        <v>69</v>
      </c>
      <c r="E83" s="220" t="s">
        <v>301</v>
      </c>
      <c r="F83" s="190" t="s">
        <v>6</v>
      </c>
      <c r="G83" s="190" t="s">
        <v>139</v>
      </c>
      <c r="H83" s="190" t="s">
        <v>70</v>
      </c>
      <c r="I83" s="190" t="s">
        <v>124</v>
      </c>
      <c r="J83" s="207">
        <v>200</v>
      </c>
      <c r="K83" s="185"/>
      <c r="L83" s="186">
        <f t="shared" si="55"/>
        <v>683132</v>
      </c>
      <c r="M83" s="186">
        <f t="shared" ref="M83:R83" si="61">M84</f>
        <v>0</v>
      </c>
      <c r="N83" s="186">
        <f t="shared" si="61"/>
        <v>0</v>
      </c>
      <c r="O83" s="186">
        <f t="shared" si="61"/>
        <v>661219</v>
      </c>
      <c r="P83" s="186">
        <f t="shared" si="61"/>
        <v>0</v>
      </c>
      <c r="Q83" s="186">
        <f t="shared" si="61"/>
        <v>844801</v>
      </c>
      <c r="R83" s="186">
        <f t="shared" si="61"/>
        <v>0</v>
      </c>
    </row>
    <row r="84" spans="1:18" s="241" customFormat="1" ht="37.5" customHeight="1" x14ac:dyDescent="0.25">
      <c r="A84" s="190" t="s">
        <v>1</v>
      </c>
      <c r="B84" s="189" t="s">
        <v>121</v>
      </c>
      <c r="C84" s="188">
        <v>502</v>
      </c>
      <c r="D84" s="220" t="s">
        <v>69</v>
      </c>
      <c r="E84" s="220" t="s">
        <v>301</v>
      </c>
      <c r="F84" s="190" t="s">
        <v>6</v>
      </c>
      <c r="G84" s="190" t="s">
        <v>139</v>
      </c>
      <c r="H84" s="190" t="s">
        <v>70</v>
      </c>
      <c r="I84" s="190" t="s">
        <v>124</v>
      </c>
      <c r="J84" s="207" t="s">
        <v>78</v>
      </c>
      <c r="K84" s="185"/>
      <c r="L84" s="186">
        <v>683132</v>
      </c>
      <c r="M84" s="185"/>
      <c r="N84" s="184">
        <v>0</v>
      </c>
      <c r="O84" s="183">
        <v>661219</v>
      </c>
      <c r="P84" s="183">
        <v>0</v>
      </c>
      <c r="Q84" s="183">
        <v>844801</v>
      </c>
      <c r="R84" s="182">
        <v>0</v>
      </c>
    </row>
    <row r="85" spans="1:18" s="241" customFormat="1" ht="24" customHeight="1" x14ac:dyDescent="0.25">
      <c r="A85" s="190"/>
      <c r="B85" s="212" t="s">
        <v>436</v>
      </c>
      <c r="C85" s="188">
        <v>502</v>
      </c>
      <c r="D85" s="220" t="s">
        <v>313</v>
      </c>
      <c r="E85" s="220" t="s">
        <v>10</v>
      </c>
      <c r="F85" s="190"/>
      <c r="G85" s="190"/>
      <c r="H85" s="190"/>
      <c r="I85" s="190"/>
      <c r="J85" s="207"/>
      <c r="K85" s="185"/>
      <c r="L85" s="186">
        <f t="shared" ref="L85:L91" si="62">L86</f>
        <v>1351696.21</v>
      </c>
      <c r="M85" s="186">
        <f t="shared" ref="M85:R85" si="63">M86</f>
        <v>0</v>
      </c>
      <c r="N85" s="186">
        <f t="shared" si="63"/>
        <v>0</v>
      </c>
      <c r="O85" s="186">
        <f t="shared" si="63"/>
        <v>1351696.21</v>
      </c>
      <c r="P85" s="186">
        <f t="shared" si="63"/>
        <v>0</v>
      </c>
      <c r="Q85" s="186">
        <f t="shared" si="63"/>
        <v>1351696.21</v>
      </c>
      <c r="R85" s="186">
        <f t="shared" si="63"/>
        <v>0</v>
      </c>
    </row>
    <row r="86" spans="1:18" s="241" customFormat="1" ht="37.5" customHeight="1" x14ac:dyDescent="0.25">
      <c r="A86" s="190"/>
      <c r="B86" s="212" t="s">
        <v>437</v>
      </c>
      <c r="C86" s="188">
        <v>502</v>
      </c>
      <c r="D86" s="220" t="s">
        <v>313</v>
      </c>
      <c r="E86" s="220" t="s">
        <v>5</v>
      </c>
      <c r="F86" s="190"/>
      <c r="G86" s="190"/>
      <c r="H86" s="190"/>
      <c r="I86" s="190"/>
      <c r="J86" s="207"/>
      <c r="K86" s="185"/>
      <c r="L86" s="186">
        <f t="shared" si="62"/>
        <v>1351696.21</v>
      </c>
      <c r="M86" s="186">
        <f t="shared" ref="M86:R86" si="64">M87</f>
        <v>0</v>
      </c>
      <c r="N86" s="186">
        <f t="shared" si="64"/>
        <v>0</v>
      </c>
      <c r="O86" s="186">
        <f t="shared" si="64"/>
        <v>1351696.21</v>
      </c>
      <c r="P86" s="186">
        <f t="shared" si="64"/>
        <v>0</v>
      </c>
      <c r="Q86" s="186">
        <f t="shared" si="64"/>
        <v>1351696.21</v>
      </c>
      <c r="R86" s="186">
        <f t="shared" si="64"/>
        <v>0</v>
      </c>
    </row>
    <row r="87" spans="1:18" s="241" customFormat="1" ht="75" x14ac:dyDescent="0.25">
      <c r="A87" s="190"/>
      <c r="B87" s="189" t="s">
        <v>445</v>
      </c>
      <c r="C87" s="188">
        <v>502</v>
      </c>
      <c r="D87" s="220" t="s">
        <v>313</v>
      </c>
      <c r="E87" s="220" t="s">
        <v>5</v>
      </c>
      <c r="F87" s="190">
        <v>1</v>
      </c>
      <c r="G87" s="190">
        <v>0</v>
      </c>
      <c r="H87" s="220" t="s">
        <v>10</v>
      </c>
      <c r="I87" s="220" t="s">
        <v>108</v>
      </c>
      <c r="J87" s="207"/>
      <c r="K87" s="185"/>
      <c r="L87" s="186">
        <f t="shared" si="62"/>
        <v>1351696.21</v>
      </c>
      <c r="M87" s="186">
        <f t="shared" ref="M87:R87" si="65">M88</f>
        <v>0</v>
      </c>
      <c r="N87" s="186">
        <f t="shared" si="65"/>
        <v>0</v>
      </c>
      <c r="O87" s="186">
        <f t="shared" si="65"/>
        <v>1351696.21</v>
      </c>
      <c r="P87" s="186">
        <f t="shared" si="65"/>
        <v>0</v>
      </c>
      <c r="Q87" s="186">
        <f t="shared" si="65"/>
        <v>1351696.21</v>
      </c>
      <c r="R87" s="186">
        <f t="shared" si="65"/>
        <v>0</v>
      </c>
    </row>
    <row r="88" spans="1:18" s="241" customFormat="1" ht="75" x14ac:dyDescent="0.25">
      <c r="A88" s="190"/>
      <c r="B88" s="212" t="s">
        <v>138</v>
      </c>
      <c r="C88" s="188">
        <v>502</v>
      </c>
      <c r="D88" s="220" t="s">
        <v>313</v>
      </c>
      <c r="E88" s="220" t="s">
        <v>5</v>
      </c>
      <c r="F88" s="190">
        <v>1</v>
      </c>
      <c r="G88" s="190">
        <v>4</v>
      </c>
      <c r="H88" s="220" t="s">
        <v>10</v>
      </c>
      <c r="I88" s="220" t="s">
        <v>108</v>
      </c>
      <c r="J88" s="207"/>
      <c r="K88" s="185"/>
      <c r="L88" s="186">
        <f t="shared" si="62"/>
        <v>1351696.21</v>
      </c>
      <c r="M88" s="186">
        <f t="shared" ref="M88:R88" si="66">M89</f>
        <v>0</v>
      </c>
      <c r="N88" s="186">
        <f t="shared" si="66"/>
        <v>0</v>
      </c>
      <c r="O88" s="186">
        <f t="shared" si="66"/>
        <v>1351696.21</v>
      </c>
      <c r="P88" s="186">
        <f t="shared" si="66"/>
        <v>0</v>
      </c>
      <c r="Q88" s="186">
        <f t="shared" si="66"/>
        <v>1351696.21</v>
      </c>
      <c r="R88" s="186">
        <f t="shared" si="66"/>
        <v>0</v>
      </c>
    </row>
    <row r="89" spans="1:18" s="241" customFormat="1" ht="56.25" x14ac:dyDescent="0.25">
      <c r="A89" s="190"/>
      <c r="B89" s="212" t="s">
        <v>449</v>
      </c>
      <c r="C89" s="188">
        <v>502</v>
      </c>
      <c r="D89" s="220" t="s">
        <v>313</v>
      </c>
      <c r="E89" s="220" t="s">
        <v>5</v>
      </c>
      <c r="F89" s="190">
        <v>1</v>
      </c>
      <c r="G89" s="190">
        <v>4</v>
      </c>
      <c r="H89" s="220" t="s">
        <v>447</v>
      </c>
      <c r="I89" s="220" t="s">
        <v>108</v>
      </c>
      <c r="J89" s="207"/>
      <c r="K89" s="185"/>
      <c r="L89" s="186">
        <f t="shared" si="62"/>
        <v>1351696.21</v>
      </c>
      <c r="M89" s="186">
        <f t="shared" ref="M89:R89" si="67">M90</f>
        <v>0</v>
      </c>
      <c r="N89" s="186">
        <f t="shared" si="67"/>
        <v>0</v>
      </c>
      <c r="O89" s="186">
        <f t="shared" si="67"/>
        <v>1351696.21</v>
      </c>
      <c r="P89" s="186">
        <f t="shared" si="67"/>
        <v>0</v>
      </c>
      <c r="Q89" s="186">
        <f t="shared" si="67"/>
        <v>1351696.21</v>
      </c>
      <c r="R89" s="186">
        <f t="shared" si="67"/>
        <v>0</v>
      </c>
    </row>
    <row r="90" spans="1:18" s="241" customFormat="1" ht="108" customHeight="1" x14ac:dyDescent="0.25">
      <c r="A90" s="190"/>
      <c r="B90" s="212" t="s">
        <v>450</v>
      </c>
      <c r="C90" s="188">
        <v>502</v>
      </c>
      <c r="D90" s="220" t="s">
        <v>313</v>
      </c>
      <c r="E90" s="220" t="s">
        <v>5</v>
      </c>
      <c r="F90" s="190">
        <v>1</v>
      </c>
      <c r="G90" s="190">
        <v>4</v>
      </c>
      <c r="H90" s="220" t="s">
        <v>447</v>
      </c>
      <c r="I90" s="220" t="s">
        <v>448</v>
      </c>
      <c r="J90" s="207"/>
      <c r="K90" s="185"/>
      <c r="L90" s="186">
        <f t="shared" si="62"/>
        <v>1351696.21</v>
      </c>
      <c r="M90" s="186">
        <f t="shared" ref="M90:R90" si="68">M91</f>
        <v>0</v>
      </c>
      <c r="N90" s="186">
        <f t="shared" si="68"/>
        <v>0</v>
      </c>
      <c r="O90" s="186">
        <f t="shared" si="68"/>
        <v>1351696.21</v>
      </c>
      <c r="P90" s="186">
        <f t="shared" si="68"/>
        <v>0</v>
      </c>
      <c r="Q90" s="186">
        <f t="shared" si="68"/>
        <v>1351696.21</v>
      </c>
      <c r="R90" s="186">
        <f t="shared" si="68"/>
        <v>0</v>
      </c>
    </row>
    <row r="91" spans="1:18" s="241" customFormat="1" ht="56.25" x14ac:dyDescent="0.25">
      <c r="A91" s="190"/>
      <c r="B91" s="189" t="s">
        <v>120</v>
      </c>
      <c r="C91" s="188">
        <v>502</v>
      </c>
      <c r="D91" s="220" t="s">
        <v>313</v>
      </c>
      <c r="E91" s="220" t="s">
        <v>5</v>
      </c>
      <c r="F91" s="190">
        <v>1</v>
      </c>
      <c r="G91" s="190">
        <v>4</v>
      </c>
      <c r="H91" s="220" t="s">
        <v>447</v>
      </c>
      <c r="I91" s="220" t="s">
        <v>448</v>
      </c>
      <c r="J91" s="207">
        <v>200</v>
      </c>
      <c r="K91" s="185"/>
      <c r="L91" s="186">
        <f t="shared" si="62"/>
        <v>1351696.21</v>
      </c>
      <c r="M91" s="186">
        <f t="shared" ref="M91:R91" si="69">M92</f>
        <v>0</v>
      </c>
      <c r="N91" s="186">
        <f t="shared" si="69"/>
        <v>0</v>
      </c>
      <c r="O91" s="186">
        <f t="shared" si="69"/>
        <v>1351696.21</v>
      </c>
      <c r="P91" s="186">
        <f t="shared" si="69"/>
        <v>0</v>
      </c>
      <c r="Q91" s="186">
        <f t="shared" si="69"/>
        <v>1351696.21</v>
      </c>
      <c r="R91" s="186">
        <f t="shared" si="69"/>
        <v>0</v>
      </c>
    </row>
    <row r="92" spans="1:18" s="241" customFormat="1" ht="56.25" x14ac:dyDescent="0.25">
      <c r="A92" s="190"/>
      <c r="B92" s="189" t="s">
        <v>121</v>
      </c>
      <c r="C92" s="188">
        <v>502</v>
      </c>
      <c r="D92" s="220" t="s">
        <v>313</v>
      </c>
      <c r="E92" s="220" t="s">
        <v>5</v>
      </c>
      <c r="F92" s="190">
        <v>1</v>
      </c>
      <c r="G92" s="190">
        <v>4</v>
      </c>
      <c r="H92" s="220" t="s">
        <v>447</v>
      </c>
      <c r="I92" s="220" t="s">
        <v>448</v>
      </c>
      <c r="J92" s="207">
        <v>240</v>
      </c>
      <c r="K92" s="185"/>
      <c r="L92" s="186">
        <v>1351696.21</v>
      </c>
      <c r="M92" s="185"/>
      <c r="N92" s="184">
        <v>0</v>
      </c>
      <c r="O92" s="183">
        <v>1351696.21</v>
      </c>
      <c r="P92" s="183">
        <v>0</v>
      </c>
      <c r="Q92" s="183">
        <v>1351696.21</v>
      </c>
      <c r="R92" s="182">
        <v>0</v>
      </c>
    </row>
    <row r="93" spans="1:18" ht="18.75" x14ac:dyDescent="0.25">
      <c r="A93" s="190" t="s">
        <v>1</v>
      </c>
      <c r="B93" s="189" t="s">
        <v>35</v>
      </c>
      <c r="C93" s="188">
        <v>502</v>
      </c>
      <c r="D93" s="219">
        <v>10</v>
      </c>
      <c r="E93" s="220" t="s">
        <v>10</v>
      </c>
      <c r="F93" s="190" t="s">
        <v>1</v>
      </c>
      <c r="G93" s="190" t="s">
        <v>1</v>
      </c>
      <c r="H93" s="190" t="s">
        <v>1</v>
      </c>
      <c r="I93" s="190" t="s">
        <v>1</v>
      </c>
      <c r="J93" s="207" t="s">
        <v>1</v>
      </c>
      <c r="K93" s="185"/>
      <c r="L93" s="186">
        <f>L94+L101</f>
        <v>781633.3</v>
      </c>
      <c r="M93" s="186">
        <f t="shared" ref="M93:R93" si="70">M94+M101</f>
        <v>0</v>
      </c>
      <c r="N93" s="186">
        <f t="shared" si="70"/>
        <v>781633.3</v>
      </c>
      <c r="O93" s="186">
        <f t="shared" si="70"/>
        <v>1062433.3</v>
      </c>
      <c r="P93" s="186">
        <f t="shared" si="70"/>
        <v>781633.3</v>
      </c>
      <c r="Q93" s="186">
        <f t="shared" si="70"/>
        <v>1062433.3</v>
      </c>
      <c r="R93" s="186">
        <f t="shared" si="70"/>
        <v>781633.3</v>
      </c>
    </row>
    <row r="94" spans="1:18" ht="18.75" x14ac:dyDescent="0.25">
      <c r="A94" s="190" t="s">
        <v>1</v>
      </c>
      <c r="B94" s="189" t="s">
        <v>33</v>
      </c>
      <c r="C94" s="188">
        <v>502</v>
      </c>
      <c r="D94" s="219">
        <v>10</v>
      </c>
      <c r="E94" s="220" t="s">
        <v>68</v>
      </c>
      <c r="F94" s="190"/>
      <c r="G94" s="190" t="s">
        <v>1</v>
      </c>
      <c r="H94" s="190" t="s">
        <v>1</v>
      </c>
      <c r="I94" s="190" t="s">
        <v>1</v>
      </c>
      <c r="J94" s="207" t="s">
        <v>1</v>
      </c>
      <c r="K94" s="185"/>
      <c r="L94" s="186">
        <f t="shared" ref="L94:L99" si="71">L95</f>
        <v>0</v>
      </c>
      <c r="M94" s="186">
        <f t="shared" ref="M94:R94" si="72">M95</f>
        <v>0</v>
      </c>
      <c r="N94" s="186">
        <f t="shared" si="72"/>
        <v>0</v>
      </c>
      <c r="O94" s="186">
        <f t="shared" si="72"/>
        <v>280800</v>
      </c>
      <c r="P94" s="186">
        <f t="shared" si="72"/>
        <v>0</v>
      </c>
      <c r="Q94" s="186">
        <f t="shared" si="72"/>
        <v>280800</v>
      </c>
      <c r="R94" s="186">
        <f t="shared" si="72"/>
        <v>0</v>
      </c>
    </row>
    <row r="95" spans="1:18" ht="93.75" customHeight="1" x14ac:dyDescent="0.25">
      <c r="A95" s="190" t="s">
        <v>1</v>
      </c>
      <c r="B95" s="212" t="s">
        <v>445</v>
      </c>
      <c r="C95" s="188">
        <v>502</v>
      </c>
      <c r="D95" s="219">
        <v>10</v>
      </c>
      <c r="E95" s="220" t="s">
        <v>68</v>
      </c>
      <c r="F95" s="190" t="s">
        <v>6</v>
      </c>
      <c r="G95" s="190" t="s">
        <v>107</v>
      </c>
      <c r="H95" s="190" t="s">
        <v>10</v>
      </c>
      <c r="I95" s="190" t="s">
        <v>108</v>
      </c>
      <c r="J95" s="207" t="s">
        <v>1</v>
      </c>
      <c r="K95" s="185"/>
      <c r="L95" s="186">
        <f t="shared" si="71"/>
        <v>0</v>
      </c>
      <c r="M95" s="186">
        <f t="shared" ref="M95:R95" si="73">M96</f>
        <v>0</v>
      </c>
      <c r="N95" s="186">
        <f t="shared" si="73"/>
        <v>0</v>
      </c>
      <c r="O95" s="186">
        <f t="shared" si="73"/>
        <v>280800</v>
      </c>
      <c r="P95" s="186">
        <f t="shared" si="73"/>
        <v>0</v>
      </c>
      <c r="Q95" s="186">
        <f t="shared" si="73"/>
        <v>280800</v>
      </c>
      <c r="R95" s="186">
        <f t="shared" si="73"/>
        <v>0</v>
      </c>
    </row>
    <row r="96" spans="1:18" ht="37.5" x14ac:dyDescent="0.25">
      <c r="A96" s="190" t="s">
        <v>1</v>
      </c>
      <c r="B96" s="189" t="s">
        <v>109</v>
      </c>
      <c r="C96" s="188">
        <v>502</v>
      </c>
      <c r="D96" s="219">
        <v>10</v>
      </c>
      <c r="E96" s="220" t="s">
        <v>68</v>
      </c>
      <c r="F96" s="190" t="s">
        <v>6</v>
      </c>
      <c r="G96" s="190" t="s">
        <v>110</v>
      </c>
      <c r="H96" s="190" t="s">
        <v>10</v>
      </c>
      <c r="I96" s="190" t="s">
        <v>108</v>
      </c>
      <c r="J96" s="207" t="s">
        <v>1</v>
      </c>
      <c r="K96" s="185"/>
      <c r="L96" s="186">
        <f t="shared" si="71"/>
        <v>0</v>
      </c>
      <c r="M96" s="186">
        <f t="shared" ref="M96:R96" si="74">M97</f>
        <v>0</v>
      </c>
      <c r="N96" s="186">
        <f t="shared" si="74"/>
        <v>0</v>
      </c>
      <c r="O96" s="186">
        <f t="shared" si="74"/>
        <v>280800</v>
      </c>
      <c r="P96" s="186">
        <f t="shared" si="74"/>
        <v>0</v>
      </c>
      <c r="Q96" s="186">
        <f t="shared" si="74"/>
        <v>280800</v>
      </c>
      <c r="R96" s="186">
        <f t="shared" si="74"/>
        <v>0</v>
      </c>
    </row>
    <row r="97" spans="1:18" ht="56.25" x14ac:dyDescent="0.25">
      <c r="A97" s="190" t="s">
        <v>1</v>
      </c>
      <c r="B97" s="212" t="s">
        <v>446</v>
      </c>
      <c r="C97" s="188">
        <v>502</v>
      </c>
      <c r="D97" s="219">
        <v>10</v>
      </c>
      <c r="E97" s="220" t="s">
        <v>68</v>
      </c>
      <c r="F97" s="190" t="s">
        <v>6</v>
      </c>
      <c r="G97" s="190" t="s">
        <v>110</v>
      </c>
      <c r="H97" s="190" t="s">
        <v>6</v>
      </c>
      <c r="I97" s="190" t="s">
        <v>108</v>
      </c>
      <c r="J97" s="207" t="s">
        <v>1</v>
      </c>
      <c r="K97" s="185"/>
      <c r="L97" s="186">
        <f t="shared" si="71"/>
        <v>0</v>
      </c>
      <c r="M97" s="186">
        <f t="shared" ref="M97:R97" si="75">M98</f>
        <v>0</v>
      </c>
      <c r="N97" s="186">
        <f t="shared" si="75"/>
        <v>0</v>
      </c>
      <c r="O97" s="186">
        <f t="shared" si="75"/>
        <v>280800</v>
      </c>
      <c r="P97" s="186">
        <f t="shared" si="75"/>
        <v>0</v>
      </c>
      <c r="Q97" s="186">
        <f t="shared" si="75"/>
        <v>280800</v>
      </c>
      <c r="R97" s="186">
        <f t="shared" si="75"/>
        <v>0</v>
      </c>
    </row>
    <row r="98" spans="1:18" ht="37.5" x14ac:dyDescent="0.25">
      <c r="A98" s="190" t="s">
        <v>1</v>
      </c>
      <c r="B98" s="189" t="s">
        <v>215</v>
      </c>
      <c r="C98" s="188">
        <v>502</v>
      </c>
      <c r="D98" s="219">
        <v>10</v>
      </c>
      <c r="E98" s="220" t="s">
        <v>68</v>
      </c>
      <c r="F98" s="190" t="s">
        <v>6</v>
      </c>
      <c r="G98" s="190" t="s">
        <v>110</v>
      </c>
      <c r="H98" s="190" t="s">
        <v>6</v>
      </c>
      <c r="I98" s="190" t="s">
        <v>145</v>
      </c>
      <c r="J98" s="207" t="s">
        <v>1</v>
      </c>
      <c r="K98" s="185"/>
      <c r="L98" s="186">
        <f t="shared" si="71"/>
        <v>0</v>
      </c>
      <c r="M98" s="186">
        <f t="shared" ref="M98:R98" si="76">M99</f>
        <v>0</v>
      </c>
      <c r="N98" s="186">
        <f t="shared" si="76"/>
        <v>0</v>
      </c>
      <c r="O98" s="186">
        <f t="shared" si="76"/>
        <v>280800</v>
      </c>
      <c r="P98" s="186">
        <f t="shared" si="76"/>
        <v>0</v>
      </c>
      <c r="Q98" s="186">
        <f t="shared" si="76"/>
        <v>280800</v>
      </c>
      <c r="R98" s="186">
        <f t="shared" si="76"/>
        <v>0</v>
      </c>
    </row>
    <row r="99" spans="1:18" ht="37.5" x14ac:dyDescent="0.25">
      <c r="A99" s="190" t="s">
        <v>1</v>
      </c>
      <c r="B99" s="189" t="s">
        <v>142</v>
      </c>
      <c r="C99" s="188">
        <v>502</v>
      </c>
      <c r="D99" s="219">
        <v>10</v>
      </c>
      <c r="E99" s="220" t="s">
        <v>68</v>
      </c>
      <c r="F99" s="190" t="s">
        <v>6</v>
      </c>
      <c r="G99" s="190" t="s">
        <v>110</v>
      </c>
      <c r="H99" s="190" t="s">
        <v>6</v>
      </c>
      <c r="I99" s="190" t="s">
        <v>145</v>
      </c>
      <c r="J99" s="207">
        <v>300</v>
      </c>
      <c r="K99" s="185"/>
      <c r="L99" s="186">
        <f t="shared" si="71"/>
        <v>0</v>
      </c>
      <c r="M99" s="186">
        <f t="shared" ref="M99:R99" si="77">M100</f>
        <v>0</v>
      </c>
      <c r="N99" s="186">
        <f t="shared" si="77"/>
        <v>0</v>
      </c>
      <c r="O99" s="186">
        <f t="shared" si="77"/>
        <v>280800</v>
      </c>
      <c r="P99" s="186">
        <f t="shared" si="77"/>
        <v>0</v>
      </c>
      <c r="Q99" s="186">
        <f t="shared" si="77"/>
        <v>280800</v>
      </c>
      <c r="R99" s="186">
        <f t="shared" si="77"/>
        <v>0</v>
      </c>
    </row>
    <row r="100" spans="1:18" ht="37.5" x14ac:dyDescent="0.25">
      <c r="A100" s="190" t="s">
        <v>1</v>
      </c>
      <c r="B100" s="189" t="s">
        <v>146</v>
      </c>
      <c r="C100" s="188">
        <v>502</v>
      </c>
      <c r="D100" s="219">
        <v>10</v>
      </c>
      <c r="E100" s="220" t="s">
        <v>68</v>
      </c>
      <c r="F100" s="190" t="s">
        <v>6</v>
      </c>
      <c r="G100" s="190" t="s">
        <v>110</v>
      </c>
      <c r="H100" s="190" t="s">
        <v>6</v>
      </c>
      <c r="I100" s="190" t="s">
        <v>145</v>
      </c>
      <c r="J100" s="207" t="s">
        <v>147</v>
      </c>
      <c r="K100" s="185"/>
      <c r="L100" s="186">
        <v>0</v>
      </c>
      <c r="M100" s="185"/>
      <c r="N100" s="184">
        <v>0</v>
      </c>
      <c r="O100" s="183">
        <v>280800</v>
      </c>
      <c r="P100" s="183">
        <v>0</v>
      </c>
      <c r="Q100" s="183">
        <v>280800</v>
      </c>
      <c r="R100" s="182">
        <v>0</v>
      </c>
    </row>
    <row r="101" spans="1:18" ht="37.5" x14ac:dyDescent="0.25">
      <c r="A101" s="190" t="s">
        <v>1</v>
      </c>
      <c r="B101" s="189" t="s">
        <v>31</v>
      </c>
      <c r="C101" s="188">
        <v>502</v>
      </c>
      <c r="D101" s="219">
        <v>10</v>
      </c>
      <c r="E101" s="220" t="s">
        <v>313</v>
      </c>
      <c r="F101" s="190" t="s">
        <v>1</v>
      </c>
      <c r="G101" s="190" t="s">
        <v>1</v>
      </c>
      <c r="H101" s="190" t="s">
        <v>1</v>
      </c>
      <c r="I101" s="190" t="s">
        <v>1</v>
      </c>
      <c r="J101" s="207" t="s">
        <v>1</v>
      </c>
      <c r="K101" s="185"/>
      <c r="L101" s="186">
        <f>L102</f>
        <v>781633.3</v>
      </c>
      <c r="M101" s="186">
        <f t="shared" ref="M101:R101" si="78">M102</f>
        <v>0</v>
      </c>
      <c r="N101" s="186">
        <f t="shared" si="78"/>
        <v>781633.3</v>
      </c>
      <c r="O101" s="186">
        <f t="shared" si="78"/>
        <v>781633.3</v>
      </c>
      <c r="P101" s="186">
        <f t="shared" si="78"/>
        <v>781633.3</v>
      </c>
      <c r="Q101" s="186">
        <f t="shared" si="78"/>
        <v>781633.3</v>
      </c>
      <c r="R101" s="186">
        <f t="shared" si="78"/>
        <v>781633.3</v>
      </c>
    </row>
    <row r="102" spans="1:18" ht="75" x14ac:dyDescent="0.25">
      <c r="A102" s="190" t="s">
        <v>1</v>
      </c>
      <c r="B102" s="212" t="s">
        <v>445</v>
      </c>
      <c r="C102" s="188">
        <v>502</v>
      </c>
      <c r="D102" s="219">
        <v>10</v>
      </c>
      <c r="E102" s="220" t="s">
        <v>313</v>
      </c>
      <c r="F102" s="190" t="s">
        <v>6</v>
      </c>
      <c r="G102" s="190" t="s">
        <v>107</v>
      </c>
      <c r="H102" s="190" t="s">
        <v>10</v>
      </c>
      <c r="I102" s="190" t="s">
        <v>108</v>
      </c>
      <c r="J102" s="207" t="s">
        <v>1</v>
      </c>
      <c r="K102" s="185"/>
      <c r="L102" s="186">
        <f>L103</f>
        <v>781633.3</v>
      </c>
      <c r="M102" s="186">
        <f t="shared" ref="M102:R102" si="79">M103</f>
        <v>0</v>
      </c>
      <c r="N102" s="186">
        <f t="shared" si="79"/>
        <v>781633.3</v>
      </c>
      <c r="O102" s="186">
        <f t="shared" si="79"/>
        <v>781633.3</v>
      </c>
      <c r="P102" s="186">
        <f t="shared" si="79"/>
        <v>781633.3</v>
      </c>
      <c r="Q102" s="186">
        <f t="shared" si="79"/>
        <v>781633.3</v>
      </c>
      <c r="R102" s="186">
        <f t="shared" si="79"/>
        <v>781633.3</v>
      </c>
    </row>
    <row r="103" spans="1:18" ht="37.5" x14ac:dyDescent="0.25">
      <c r="A103" s="190" t="s">
        <v>1</v>
      </c>
      <c r="B103" s="189" t="s">
        <v>109</v>
      </c>
      <c r="C103" s="188">
        <v>502</v>
      </c>
      <c r="D103" s="219">
        <v>10</v>
      </c>
      <c r="E103" s="220" t="s">
        <v>313</v>
      </c>
      <c r="F103" s="190" t="s">
        <v>6</v>
      </c>
      <c r="G103" s="190" t="s">
        <v>110</v>
      </c>
      <c r="H103" s="190" t="s">
        <v>10</v>
      </c>
      <c r="I103" s="190" t="s">
        <v>108</v>
      </c>
      <c r="J103" s="207" t="s">
        <v>1</v>
      </c>
      <c r="K103" s="185"/>
      <c r="L103" s="186">
        <f>L104</f>
        <v>781633.3</v>
      </c>
      <c r="M103" s="186">
        <f t="shared" ref="M103:R103" si="80">M104</f>
        <v>0</v>
      </c>
      <c r="N103" s="186">
        <f t="shared" si="80"/>
        <v>781633.3</v>
      </c>
      <c r="O103" s="186">
        <f t="shared" si="80"/>
        <v>781633.3</v>
      </c>
      <c r="P103" s="186">
        <f t="shared" si="80"/>
        <v>781633.3</v>
      </c>
      <c r="Q103" s="186">
        <f t="shared" si="80"/>
        <v>781633.3</v>
      </c>
      <c r="R103" s="186">
        <f t="shared" si="80"/>
        <v>781633.3</v>
      </c>
    </row>
    <row r="104" spans="1:18" ht="56.25" x14ac:dyDescent="0.25">
      <c r="A104" s="190" t="s">
        <v>1</v>
      </c>
      <c r="B104" s="212" t="s">
        <v>446</v>
      </c>
      <c r="C104" s="188">
        <v>502</v>
      </c>
      <c r="D104" s="219">
        <v>10</v>
      </c>
      <c r="E104" s="220" t="s">
        <v>313</v>
      </c>
      <c r="F104" s="190" t="s">
        <v>6</v>
      </c>
      <c r="G104" s="190" t="s">
        <v>110</v>
      </c>
      <c r="H104" s="190" t="s">
        <v>6</v>
      </c>
      <c r="I104" s="190" t="s">
        <v>108</v>
      </c>
      <c r="J104" s="207" t="s">
        <v>1</v>
      </c>
      <c r="K104" s="185"/>
      <c r="L104" s="186">
        <f>L105+L108</f>
        <v>781633.3</v>
      </c>
      <c r="M104" s="186">
        <f t="shared" ref="M104:R104" si="81">M105+M108</f>
        <v>0</v>
      </c>
      <c r="N104" s="186">
        <f t="shared" si="81"/>
        <v>781633.3</v>
      </c>
      <c r="O104" s="186">
        <f t="shared" si="81"/>
        <v>781633.3</v>
      </c>
      <c r="P104" s="186">
        <f t="shared" si="81"/>
        <v>781633.3</v>
      </c>
      <c r="Q104" s="186">
        <f t="shared" si="81"/>
        <v>781633.3</v>
      </c>
      <c r="R104" s="186">
        <f t="shared" si="81"/>
        <v>781633.3</v>
      </c>
    </row>
    <row r="105" spans="1:18" s="241" customFormat="1" ht="56.25" x14ac:dyDescent="0.25">
      <c r="A105" s="190" t="s">
        <v>1</v>
      </c>
      <c r="B105" s="189" t="s">
        <v>232</v>
      </c>
      <c r="C105" s="188">
        <v>502</v>
      </c>
      <c r="D105" s="219">
        <v>10</v>
      </c>
      <c r="E105" s="220" t="s">
        <v>313</v>
      </c>
      <c r="F105" s="190" t="s">
        <v>6</v>
      </c>
      <c r="G105" s="190" t="s">
        <v>110</v>
      </c>
      <c r="H105" s="190" t="s">
        <v>6</v>
      </c>
      <c r="I105" s="190" t="s">
        <v>233</v>
      </c>
      <c r="J105" s="207" t="s">
        <v>1</v>
      </c>
      <c r="K105" s="185"/>
      <c r="L105" s="186">
        <f>L106</f>
        <v>96257.3</v>
      </c>
      <c r="M105" s="186">
        <f t="shared" ref="M105:R105" si="82">M106</f>
        <v>0</v>
      </c>
      <c r="N105" s="186">
        <f t="shared" si="82"/>
        <v>96257.3</v>
      </c>
      <c r="O105" s="186">
        <f t="shared" si="82"/>
        <v>96257.3</v>
      </c>
      <c r="P105" s="186">
        <f t="shared" si="82"/>
        <v>96257.3</v>
      </c>
      <c r="Q105" s="186">
        <f t="shared" si="82"/>
        <v>96257.3</v>
      </c>
      <c r="R105" s="186">
        <f t="shared" si="82"/>
        <v>96257.3</v>
      </c>
    </row>
    <row r="106" spans="1:18" s="241" customFormat="1" ht="56.25" x14ac:dyDescent="0.25">
      <c r="A106" s="190" t="s">
        <v>1</v>
      </c>
      <c r="B106" s="189" t="s">
        <v>120</v>
      </c>
      <c r="C106" s="188">
        <v>502</v>
      </c>
      <c r="D106" s="219">
        <v>10</v>
      </c>
      <c r="E106" s="220" t="s">
        <v>313</v>
      </c>
      <c r="F106" s="190" t="s">
        <v>6</v>
      </c>
      <c r="G106" s="190" t="s">
        <v>110</v>
      </c>
      <c r="H106" s="190" t="s">
        <v>6</v>
      </c>
      <c r="I106" s="190" t="s">
        <v>233</v>
      </c>
      <c r="J106" s="207">
        <v>200</v>
      </c>
      <c r="K106" s="185"/>
      <c r="L106" s="186">
        <f>L107</f>
        <v>96257.3</v>
      </c>
      <c r="M106" s="186">
        <f t="shared" ref="M106:R106" si="83">M107</f>
        <v>0</v>
      </c>
      <c r="N106" s="186">
        <f t="shared" si="83"/>
        <v>96257.3</v>
      </c>
      <c r="O106" s="186">
        <f t="shared" si="83"/>
        <v>96257.3</v>
      </c>
      <c r="P106" s="186">
        <f t="shared" si="83"/>
        <v>96257.3</v>
      </c>
      <c r="Q106" s="186">
        <f t="shared" si="83"/>
        <v>96257.3</v>
      </c>
      <c r="R106" s="186">
        <f t="shared" si="83"/>
        <v>96257.3</v>
      </c>
    </row>
    <row r="107" spans="1:18" s="241" customFormat="1" ht="56.25" x14ac:dyDescent="0.25">
      <c r="A107" s="190" t="s">
        <v>1</v>
      </c>
      <c r="B107" s="189" t="s">
        <v>121</v>
      </c>
      <c r="C107" s="188">
        <v>502</v>
      </c>
      <c r="D107" s="219">
        <v>10</v>
      </c>
      <c r="E107" s="220" t="s">
        <v>313</v>
      </c>
      <c r="F107" s="190" t="s">
        <v>6</v>
      </c>
      <c r="G107" s="190" t="s">
        <v>110</v>
      </c>
      <c r="H107" s="190" t="s">
        <v>6</v>
      </c>
      <c r="I107" s="190" t="s">
        <v>233</v>
      </c>
      <c r="J107" s="207">
        <v>240</v>
      </c>
      <c r="K107" s="185"/>
      <c r="L107" s="186">
        <v>96257.3</v>
      </c>
      <c r="M107" s="185"/>
      <c r="N107" s="184">
        <v>96257.3</v>
      </c>
      <c r="O107" s="183">
        <v>96257.3</v>
      </c>
      <c r="P107" s="183">
        <v>96257.3</v>
      </c>
      <c r="Q107" s="183">
        <v>96257.3</v>
      </c>
      <c r="R107" s="182">
        <v>96257.3</v>
      </c>
    </row>
    <row r="108" spans="1:18" s="241" customFormat="1" ht="75" x14ac:dyDescent="0.25">
      <c r="A108" s="190" t="s">
        <v>1</v>
      </c>
      <c r="B108" s="189" t="s">
        <v>151</v>
      </c>
      <c r="C108" s="188">
        <v>502</v>
      </c>
      <c r="D108" s="219">
        <v>10</v>
      </c>
      <c r="E108" s="220" t="s">
        <v>313</v>
      </c>
      <c r="F108" s="190" t="s">
        <v>6</v>
      </c>
      <c r="G108" s="190" t="s">
        <v>110</v>
      </c>
      <c r="H108" s="190" t="s">
        <v>6</v>
      </c>
      <c r="I108" s="190" t="s">
        <v>152</v>
      </c>
      <c r="J108" s="207" t="s">
        <v>1</v>
      </c>
      <c r="K108" s="185"/>
      <c r="L108" s="186">
        <f>L109</f>
        <v>685376</v>
      </c>
      <c r="M108" s="186">
        <f t="shared" ref="M108:R108" si="84">M109</f>
        <v>0</v>
      </c>
      <c r="N108" s="186">
        <f t="shared" si="84"/>
        <v>685376</v>
      </c>
      <c r="O108" s="186">
        <f t="shared" si="84"/>
        <v>685376</v>
      </c>
      <c r="P108" s="186">
        <f t="shared" si="84"/>
        <v>685376</v>
      </c>
      <c r="Q108" s="186">
        <f t="shared" si="84"/>
        <v>685376</v>
      </c>
      <c r="R108" s="186">
        <f t="shared" si="84"/>
        <v>685376</v>
      </c>
    </row>
    <row r="109" spans="1:18" s="241" customFormat="1" ht="112.5" x14ac:dyDescent="0.25">
      <c r="A109" s="190" t="s">
        <v>1</v>
      </c>
      <c r="B109" s="189" t="s">
        <v>113</v>
      </c>
      <c r="C109" s="188">
        <v>502</v>
      </c>
      <c r="D109" s="219">
        <v>10</v>
      </c>
      <c r="E109" s="220" t="s">
        <v>313</v>
      </c>
      <c r="F109" s="190" t="s">
        <v>6</v>
      </c>
      <c r="G109" s="190" t="s">
        <v>110</v>
      </c>
      <c r="H109" s="190" t="s">
        <v>6</v>
      </c>
      <c r="I109" s="190" t="s">
        <v>152</v>
      </c>
      <c r="J109" s="207">
        <v>100</v>
      </c>
      <c r="K109" s="185"/>
      <c r="L109" s="186">
        <f>L110</f>
        <v>685376</v>
      </c>
      <c r="M109" s="186">
        <f t="shared" ref="M109:R109" si="85">M110</f>
        <v>0</v>
      </c>
      <c r="N109" s="186">
        <f t="shared" si="85"/>
        <v>685376</v>
      </c>
      <c r="O109" s="186">
        <f t="shared" si="85"/>
        <v>685376</v>
      </c>
      <c r="P109" s="186">
        <f t="shared" si="85"/>
        <v>685376</v>
      </c>
      <c r="Q109" s="186">
        <f t="shared" si="85"/>
        <v>685376</v>
      </c>
      <c r="R109" s="186">
        <f t="shared" si="85"/>
        <v>685376</v>
      </c>
    </row>
    <row r="110" spans="1:18" s="241" customFormat="1" ht="37.5" x14ac:dyDescent="0.25">
      <c r="A110" s="190" t="s">
        <v>1</v>
      </c>
      <c r="B110" s="189" t="s">
        <v>114</v>
      </c>
      <c r="C110" s="188">
        <v>502</v>
      </c>
      <c r="D110" s="219">
        <v>10</v>
      </c>
      <c r="E110" s="220" t="s">
        <v>313</v>
      </c>
      <c r="F110" s="190" t="s">
        <v>6</v>
      </c>
      <c r="G110" s="190" t="s">
        <v>110</v>
      </c>
      <c r="H110" s="190" t="s">
        <v>6</v>
      </c>
      <c r="I110" s="190" t="s">
        <v>152</v>
      </c>
      <c r="J110" s="207" t="s">
        <v>76</v>
      </c>
      <c r="K110" s="185"/>
      <c r="L110" s="186">
        <v>685376</v>
      </c>
      <c r="M110" s="185"/>
      <c r="N110" s="184">
        <v>685376</v>
      </c>
      <c r="O110" s="183">
        <v>685376</v>
      </c>
      <c r="P110" s="183">
        <v>685376</v>
      </c>
      <c r="Q110" s="183">
        <v>685376</v>
      </c>
      <c r="R110" s="182">
        <v>685376</v>
      </c>
    </row>
    <row r="111" spans="1:18" ht="56.25" x14ac:dyDescent="0.25">
      <c r="A111" s="190">
        <v>2</v>
      </c>
      <c r="B111" s="189" t="s">
        <v>231</v>
      </c>
      <c r="C111" s="188">
        <v>503</v>
      </c>
      <c r="D111" s="219" t="s">
        <v>1</v>
      </c>
      <c r="E111" s="219" t="s">
        <v>1</v>
      </c>
      <c r="F111" s="190" t="s">
        <v>1</v>
      </c>
      <c r="G111" s="190" t="s">
        <v>1</v>
      </c>
      <c r="H111" s="190" t="s">
        <v>1</v>
      </c>
      <c r="I111" s="190" t="s">
        <v>1</v>
      </c>
      <c r="J111" s="207" t="s">
        <v>1</v>
      </c>
      <c r="K111" s="185"/>
      <c r="L111" s="186">
        <f t="shared" ref="L111:R111" si="86">L112+L139+L181</f>
        <v>64951147.539999992</v>
      </c>
      <c r="M111" s="186">
        <f t="shared" si="86"/>
        <v>0</v>
      </c>
      <c r="N111" s="186">
        <f t="shared" si="86"/>
        <v>0</v>
      </c>
      <c r="O111" s="186">
        <f t="shared" si="86"/>
        <v>67017162.539999992</v>
      </c>
      <c r="P111" s="186">
        <f t="shared" si="86"/>
        <v>0</v>
      </c>
      <c r="Q111" s="186">
        <f t="shared" si="86"/>
        <v>65098377.539999992</v>
      </c>
      <c r="R111" s="186">
        <f t="shared" si="86"/>
        <v>0</v>
      </c>
    </row>
    <row r="112" spans="1:18" ht="18.75" x14ac:dyDescent="0.25">
      <c r="A112" s="190" t="s">
        <v>1</v>
      </c>
      <c r="B112" s="189" t="s">
        <v>41</v>
      </c>
      <c r="C112" s="188">
        <v>503</v>
      </c>
      <c r="D112" s="220" t="s">
        <v>66</v>
      </c>
      <c r="E112" s="220" t="s">
        <v>10</v>
      </c>
      <c r="F112" s="190" t="s">
        <v>1</v>
      </c>
      <c r="G112" s="190" t="s">
        <v>1</v>
      </c>
      <c r="H112" s="190" t="s">
        <v>1</v>
      </c>
      <c r="I112" s="190" t="s">
        <v>1</v>
      </c>
      <c r="J112" s="207" t="s">
        <v>1</v>
      </c>
      <c r="K112" s="185"/>
      <c r="L112" s="186">
        <f>L113+L123</f>
        <v>17326543.049999997</v>
      </c>
      <c r="M112" s="186">
        <f t="shared" ref="M112:R112" si="87">M113+M123</f>
        <v>0</v>
      </c>
      <c r="N112" s="186">
        <f t="shared" si="87"/>
        <v>0</v>
      </c>
      <c r="O112" s="186">
        <f t="shared" si="87"/>
        <v>18189293.049999997</v>
      </c>
      <c r="P112" s="186">
        <f t="shared" si="87"/>
        <v>0</v>
      </c>
      <c r="Q112" s="186">
        <f t="shared" si="87"/>
        <v>17906543.049999997</v>
      </c>
      <c r="R112" s="186">
        <f t="shared" si="87"/>
        <v>0</v>
      </c>
    </row>
    <row r="113" spans="1:18" ht="18.75" x14ac:dyDescent="0.25">
      <c r="A113" s="190" t="s">
        <v>1</v>
      </c>
      <c r="B113" s="189" t="s">
        <v>84</v>
      </c>
      <c r="C113" s="188">
        <v>503</v>
      </c>
      <c r="D113" s="220" t="s">
        <v>66</v>
      </c>
      <c r="E113" s="220" t="s">
        <v>68</v>
      </c>
      <c r="F113" s="190" t="s">
        <v>1</v>
      </c>
      <c r="G113" s="190" t="s">
        <v>1</v>
      </c>
      <c r="H113" s="190" t="s">
        <v>1</v>
      </c>
      <c r="I113" s="190" t="s">
        <v>1</v>
      </c>
      <c r="J113" s="207" t="s">
        <v>1</v>
      </c>
      <c r="K113" s="185"/>
      <c r="L113" s="186">
        <f t="shared" ref="L113:L118" si="88">L114</f>
        <v>9301559.1499999985</v>
      </c>
      <c r="M113" s="186">
        <f t="shared" ref="M113:R113" si="89">M114</f>
        <v>0</v>
      </c>
      <c r="N113" s="186">
        <f t="shared" si="89"/>
        <v>0</v>
      </c>
      <c r="O113" s="186">
        <f t="shared" si="89"/>
        <v>9593621.6499999985</v>
      </c>
      <c r="P113" s="186">
        <f t="shared" si="89"/>
        <v>0</v>
      </c>
      <c r="Q113" s="186">
        <f t="shared" si="89"/>
        <v>9381559.1499999985</v>
      </c>
      <c r="R113" s="186">
        <f t="shared" si="89"/>
        <v>0</v>
      </c>
    </row>
    <row r="114" spans="1:18" ht="75" x14ac:dyDescent="0.25">
      <c r="A114" s="190" t="s">
        <v>1</v>
      </c>
      <c r="B114" s="212" t="s">
        <v>451</v>
      </c>
      <c r="C114" s="188">
        <v>503</v>
      </c>
      <c r="D114" s="220" t="s">
        <v>66</v>
      </c>
      <c r="E114" s="220" t="s">
        <v>68</v>
      </c>
      <c r="F114" s="190" t="s">
        <v>7</v>
      </c>
      <c r="G114" s="190" t="s">
        <v>107</v>
      </c>
      <c r="H114" s="190" t="s">
        <v>10</v>
      </c>
      <c r="I114" s="190" t="s">
        <v>108</v>
      </c>
      <c r="J114" s="207" t="s">
        <v>1</v>
      </c>
      <c r="K114" s="185"/>
      <c r="L114" s="186">
        <f t="shared" si="88"/>
        <v>9301559.1499999985</v>
      </c>
      <c r="M114" s="186">
        <f t="shared" ref="M114:R114" si="90">M115</f>
        <v>0</v>
      </c>
      <c r="N114" s="186">
        <f t="shared" si="90"/>
        <v>0</v>
      </c>
      <c r="O114" s="186">
        <f t="shared" si="90"/>
        <v>9593621.6499999985</v>
      </c>
      <c r="P114" s="186">
        <f t="shared" si="90"/>
        <v>0</v>
      </c>
      <c r="Q114" s="186">
        <f t="shared" si="90"/>
        <v>9381559.1499999985</v>
      </c>
      <c r="R114" s="186">
        <f t="shared" si="90"/>
        <v>0</v>
      </c>
    </row>
    <row r="115" spans="1:18" ht="18.75" x14ac:dyDescent="0.25">
      <c r="A115" s="190" t="s">
        <v>1</v>
      </c>
      <c r="B115" s="189" t="s">
        <v>135</v>
      </c>
      <c r="C115" s="188">
        <v>503</v>
      </c>
      <c r="D115" s="220" t="s">
        <v>66</v>
      </c>
      <c r="E115" s="220" t="s">
        <v>68</v>
      </c>
      <c r="F115" s="190" t="s">
        <v>7</v>
      </c>
      <c r="G115" s="190" t="s">
        <v>58</v>
      </c>
      <c r="H115" s="190" t="s">
        <v>10</v>
      </c>
      <c r="I115" s="190" t="s">
        <v>108</v>
      </c>
      <c r="J115" s="207" t="s">
        <v>1</v>
      </c>
      <c r="K115" s="185"/>
      <c r="L115" s="186">
        <f t="shared" si="88"/>
        <v>9301559.1499999985</v>
      </c>
      <c r="M115" s="186">
        <f t="shared" ref="M115:R115" si="91">M116</f>
        <v>0</v>
      </c>
      <c r="N115" s="186">
        <f t="shared" si="91"/>
        <v>0</v>
      </c>
      <c r="O115" s="186">
        <f t="shared" si="91"/>
        <v>9593621.6499999985</v>
      </c>
      <c r="P115" s="186">
        <f t="shared" si="91"/>
        <v>0</v>
      </c>
      <c r="Q115" s="186">
        <f t="shared" si="91"/>
        <v>9381559.1499999985</v>
      </c>
      <c r="R115" s="186">
        <f t="shared" si="91"/>
        <v>0</v>
      </c>
    </row>
    <row r="116" spans="1:18" ht="37.5" x14ac:dyDescent="0.25">
      <c r="A116" s="190" t="s">
        <v>1</v>
      </c>
      <c r="B116" s="189" t="s">
        <v>221</v>
      </c>
      <c r="C116" s="188">
        <v>503</v>
      </c>
      <c r="D116" s="220" t="s">
        <v>66</v>
      </c>
      <c r="E116" s="220" t="s">
        <v>68</v>
      </c>
      <c r="F116" s="190" t="s">
        <v>7</v>
      </c>
      <c r="G116" s="190" t="s">
        <v>58</v>
      </c>
      <c r="H116" s="190" t="s">
        <v>153</v>
      </c>
      <c r="I116" s="190" t="s">
        <v>108</v>
      </c>
      <c r="J116" s="207" t="s">
        <v>1</v>
      </c>
      <c r="K116" s="185"/>
      <c r="L116" s="186">
        <f>L117+L120</f>
        <v>9301559.1499999985</v>
      </c>
      <c r="M116" s="186">
        <f t="shared" ref="M116:R116" si="92">M117+M120</f>
        <v>0</v>
      </c>
      <c r="N116" s="186">
        <f t="shared" si="92"/>
        <v>0</v>
      </c>
      <c r="O116" s="186">
        <f t="shared" si="92"/>
        <v>9593621.6499999985</v>
      </c>
      <c r="P116" s="186">
        <f t="shared" si="92"/>
        <v>0</v>
      </c>
      <c r="Q116" s="186">
        <f t="shared" si="92"/>
        <v>9381559.1499999985</v>
      </c>
      <c r="R116" s="186">
        <f t="shared" si="92"/>
        <v>0</v>
      </c>
    </row>
    <row r="117" spans="1:18" ht="37.5" x14ac:dyDescent="0.25">
      <c r="A117" s="190" t="s">
        <v>1</v>
      </c>
      <c r="B117" s="189" t="s">
        <v>222</v>
      </c>
      <c r="C117" s="188">
        <v>503</v>
      </c>
      <c r="D117" s="220" t="s">
        <v>66</v>
      </c>
      <c r="E117" s="220" t="s">
        <v>68</v>
      </c>
      <c r="F117" s="190" t="s">
        <v>7</v>
      </c>
      <c r="G117" s="190" t="s">
        <v>58</v>
      </c>
      <c r="H117" s="190" t="s">
        <v>153</v>
      </c>
      <c r="I117" s="190" t="s">
        <v>129</v>
      </c>
      <c r="J117" s="207" t="s">
        <v>1</v>
      </c>
      <c r="K117" s="185"/>
      <c r="L117" s="186">
        <f t="shared" si="88"/>
        <v>3104924.51</v>
      </c>
      <c r="M117" s="186">
        <f t="shared" ref="M117:R117" si="93">M118</f>
        <v>0</v>
      </c>
      <c r="N117" s="186">
        <f t="shared" si="93"/>
        <v>0</v>
      </c>
      <c r="O117" s="186">
        <f t="shared" si="93"/>
        <v>3396987.01</v>
      </c>
      <c r="P117" s="186">
        <f t="shared" si="93"/>
        <v>0</v>
      </c>
      <c r="Q117" s="186">
        <f t="shared" si="93"/>
        <v>3184924.51</v>
      </c>
      <c r="R117" s="186">
        <f t="shared" si="93"/>
        <v>0</v>
      </c>
    </row>
    <row r="118" spans="1:18" ht="56.25" x14ac:dyDescent="0.25">
      <c r="A118" s="190" t="s">
        <v>1</v>
      </c>
      <c r="B118" s="189" t="s">
        <v>127</v>
      </c>
      <c r="C118" s="188">
        <v>503</v>
      </c>
      <c r="D118" s="220" t="s">
        <v>66</v>
      </c>
      <c r="E118" s="220" t="s">
        <v>68</v>
      </c>
      <c r="F118" s="190" t="s">
        <v>7</v>
      </c>
      <c r="G118" s="190" t="s">
        <v>58</v>
      </c>
      <c r="H118" s="190" t="s">
        <v>153</v>
      </c>
      <c r="I118" s="190" t="s">
        <v>129</v>
      </c>
      <c r="J118" s="207">
        <v>600</v>
      </c>
      <c r="K118" s="185"/>
      <c r="L118" s="186">
        <f t="shared" si="88"/>
        <v>3104924.51</v>
      </c>
      <c r="M118" s="186">
        <f t="shared" ref="M118:R118" si="94">M119</f>
        <v>0</v>
      </c>
      <c r="N118" s="186">
        <f t="shared" si="94"/>
        <v>0</v>
      </c>
      <c r="O118" s="186">
        <f t="shared" si="94"/>
        <v>3396987.01</v>
      </c>
      <c r="P118" s="186">
        <f t="shared" si="94"/>
        <v>0</v>
      </c>
      <c r="Q118" s="186">
        <f t="shared" si="94"/>
        <v>3184924.51</v>
      </c>
      <c r="R118" s="186">
        <f t="shared" si="94"/>
        <v>0</v>
      </c>
    </row>
    <row r="119" spans="1:18" ht="18.75" x14ac:dyDescent="0.25">
      <c r="A119" s="190" t="s">
        <v>1</v>
      </c>
      <c r="B119" s="189" t="s">
        <v>128</v>
      </c>
      <c r="C119" s="188">
        <v>503</v>
      </c>
      <c r="D119" s="220" t="s">
        <v>66</v>
      </c>
      <c r="E119" s="220" t="s">
        <v>68</v>
      </c>
      <c r="F119" s="190" t="s">
        <v>7</v>
      </c>
      <c r="G119" s="190" t="s">
        <v>58</v>
      </c>
      <c r="H119" s="190" t="s">
        <v>153</v>
      </c>
      <c r="I119" s="190" t="s">
        <v>129</v>
      </c>
      <c r="J119" s="207" t="s">
        <v>3</v>
      </c>
      <c r="K119" s="185"/>
      <c r="L119" s="186">
        <v>3104924.51</v>
      </c>
      <c r="M119" s="185"/>
      <c r="N119" s="184">
        <v>0</v>
      </c>
      <c r="O119" s="183">
        <v>3396987.01</v>
      </c>
      <c r="P119" s="183">
        <v>0</v>
      </c>
      <c r="Q119" s="183">
        <v>3184924.51</v>
      </c>
      <c r="R119" s="182">
        <v>0</v>
      </c>
    </row>
    <row r="120" spans="1:18" ht="93.75" x14ac:dyDescent="0.25">
      <c r="A120" s="190"/>
      <c r="B120" s="189" t="s">
        <v>464</v>
      </c>
      <c r="C120" s="188">
        <v>503</v>
      </c>
      <c r="D120" s="220" t="s">
        <v>66</v>
      </c>
      <c r="E120" s="220" t="s">
        <v>68</v>
      </c>
      <c r="F120" s="220" t="s">
        <v>7</v>
      </c>
      <c r="G120" s="190">
        <v>2</v>
      </c>
      <c r="H120" s="190">
        <v>72</v>
      </c>
      <c r="I120" s="218" t="s">
        <v>463</v>
      </c>
      <c r="J120" s="207"/>
      <c r="K120" s="185"/>
      <c r="L120" s="186">
        <f>L121</f>
        <v>6196634.6399999997</v>
      </c>
      <c r="M120" s="186">
        <f t="shared" ref="M120:R120" si="95">M121</f>
        <v>0</v>
      </c>
      <c r="N120" s="186">
        <f t="shared" si="95"/>
        <v>0</v>
      </c>
      <c r="O120" s="186">
        <f t="shared" si="95"/>
        <v>6196634.6399999997</v>
      </c>
      <c r="P120" s="186">
        <f t="shared" si="95"/>
        <v>0</v>
      </c>
      <c r="Q120" s="186">
        <f t="shared" si="95"/>
        <v>6196634.6399999997</v>
      </c>
      <c r="R120" s="186">
        <f t="shared" si="95"/>
        <v>0</v>
      </c>
    </row>
    <row r="121" spans="1:18" ht="56.25" x14ac:dyDescent="0.25">
      <c r="A121" s="190"/>
      <c r="B121" s="189" t="s">
        <v>127</v>
      </c>
      <c r="C121" s="188">
        <v>503</v>
      </c>
      <c r="D121" s="220" t="s">
        <v>66</v>
      </c>
      <c r="E121" s="220" t="s">
        <v>68</v>
      </c>
      <c r="F121" s="190" t="s">
        <v>7</v>
      </c>
      <c r="G121" s="190" t="s">
        <v>58</v>
      </c>
      <c r="H121" s="190" t="s">
        <v>153</v>
      </c>
      <c r="I121" s="218" t="s">
        <v>463</v>
      </c>
      <c r="J121" s="207">
        <v>600</v>
      </c>
      <c r="K121" s="185"/>
      <c r="L121" s="186">
        <f>L122</f>
        <v>6196634.6399999997</v>
      </c>
      <c r="M121" s="186">
        <f t="shared" ref="M121:R121" si="96">M122</f>
        <v>0</v>
      </c>
      <c r="N121" s="186">
        <f t="shared" si="96"/>
        <v>0</v>
      </c>
      <c r="O121" s="186">
        <f t="shared" si="96"/>
        <v>6196634.6399999997</v>
      </c>
      <c r="P121" s="186">
        <f t="shared" si="96"/>
        <v>0</v>
      </c>
      <c r="Q121" s="186">
        <f t="shared" si="96"/>
        <v>6196634.6399999997</v>
      </c>
      <c r="R121" s="186">
        <f t="shared" si="96"/>
        <v>0</v>
      </c>
    </row>
    <row r="122" spans="1:18" ht="18.75" x14ac:dyDescent="0.25">
      <c r="A122" s="190"/>
      <c r="B122" s="189" t="s">
        <v>128</v>
      </c>
      <c r="C122" s="188">
        <v>503</v>
      </c>
      <c r="D122" s="220" t="s">
        <v>66</v>
      </c>
      <c r="E122" s="220" t="s">
        <v>68</v>
      </c>
      <c r="F122" s="190" t="s">
        <v>7</v>
      </c>
      <c r="G122" s="190" t="s">
        <v>58</v>
      </c>
      <c r="H122" s="190" t="s">
        <v>153</v>
      </c>
      <c r="I122" s="190" t="s">
        <v>463</v>
      </c>
      <c r="J122" s="207">
        <v>610</v>
      </c>
      <c r="K122" s="185"/>
      <c r="L122" s="186">
        <v>6196634.6399999997</v>
      </c>
      <c r="M122" s="185"/>
      <c r="N122" s="184">
        <v>0</v>
      </c>
      <c r="O122" s="183">
        <v>6196634.6399999997</v>
      </c>
      <c r="P122" s="183">
        <v>0</v>
      </c>
      <c r="Q122" s="183">
        <v>6196634.6399999997</v>
      </c>
      <c r="R122" s="182">
        <v>0</v>
      </c>
    </row>
    <row r="123" spans="1:18" ht="18.75" x14ac:dyDescent="0.25">
      <c r="A123" s="190" t="s">
        <v>1</v>
      </c>
      <c r="B123" s="189" t="s">
        <v>85</v>
      </c>
      <c r="C123" s="188">
        <v>503</v>
      </c>
      <c r="D123" s="220" t="s">
        <v>66</v>
      </c>
      <c r="E123" s="220" t="s">
        <v>66</v>
      </c>
      <c r="F123" s="190" t="s">
        <v>1</v>
      </c>
      <c r="G123" s="190" t="s">
        <v>1</v>
      </c>
      <c r="H123" s="190" t="s">
        <v>1</v>
      </c>
      <c r="I123" s="190" t="s">
        <v>1</v>
      </c>
      <c r="J123" s="207" t="s">
        <v>1</v>
      </c>
      <c r="K123" s="185"/>
      <c r="L123" s="186">
        <f>L125+L134</f>
        <v>8024983.9000000004</v>
      </c>
      <c r="M123" s="186">
        <f t="shared" ref="M123:R123" si="97">M125+M134</f>
        <v>0</v>
      </c>
      <c r="N123" s="186">
        <f t="shared" si="97"/>
        <v>0</v>
      </c>
      <c r="O123" s="186">
        <f t="shared" si="97"/>
        <v>8595671.4000000004</v>
      </c>
      <c r="P123" s="186">
        <f t="shared" si="97"/>
        <v>0</v>
      </c>
      <c r="Q123" s="186">
        <f t="shared" si="97"/>
        <v>8524983.9000000004</v>
      </c>
      <c r="R123" s="186">
        <f t="shared" si="97"/>
        <v>0</v>
      </c>
    </row>
    <row r="124" spans="1:18" ht="56.25" customHeight="1" x14ac:dyDescent="0.25">
      <c r="A124" s="190" t="s">
        <v>1</v>
      </c>
      <c r="B124" s="212" t="s">
        <v>451</v>
      </c>
      <c r="C124" s="188">
        <v>503</v>
      </c>
      <c r="D124" s="220" t="s">
        <v>66</v>
      </c>
      <c r="E124" s="220" t="s">
        <v>66</v>
      </c>
      <c r="F124" s="190" t="s">
        <v>7</v>
      </c>
      <c r="G124" s="190" t="s">
        <v>107</v>
      </c>
      <c r="H124" s="190" t="s">
        <v>10</v>
      </c>
      <c r="I124" s="190" t="s">
        <v>108</v>
      </c>
      <c r="J124" s="207" t="s">
        <v>1</v>
      </c>
      <c r="K124" s="185"/>
      <c r="L124" s="186">
        <f>L125+L134</f>
        <v>8024983.9000000004</v>
      </c>
      <c r="M124" s="186">
        <f t="shared" ref="M124:R124" si="98">M125+M134</f>
        <v>0</v>
      </c>
      <c r="N124" s="186">
        <f t="shared" si="98"/>
        <v>0</v>
      </c>
      <c r="O124" s="186">
        <f t="shared" si="98"/>
        <v>8595671.4000000004</v>
      </c>
      <c r="P124" s="186">
        <f t="shared" si="98"/>
        <v>0</v>
      </c>
      <c r="Q124" s="186">
        <f t="shared" si="98"/>
        <v>8524983.9000000004</v>
      </c>
      <c r="R124" s="186">
        <f t="shared" si="98"/>
        <v>0</v>
      </c>
    </row>
    <row r="125" spans="1:18" ht="18.75" x14ac:dyDescent="0.25">
      <c r="A125" s="190" t="s">
        <v>1</v>
      </c>
      <c r="B125" s="189" t="s">
        <v>154</v>
      </c>
      <c r="C125" s="188">
        <v>503</v>
      </c>
      <c r="D125" s="220" t="s">
        <v>66</v>
      </c>
      <c r="E125" s="220" t="s">
        <v>66</v>
      </c>
      <c r="F125" s="190" t="s">
        <v>7</v>
      </c>
      <c r="G125" s="190" t="s">
        <v>139</v>
      </c>
      <c r="H125" s="190" t="s">
        <v>10</v>
      </c>
      <c r="I125" s="190" t="s">
        <v>108</v>
      </c>
      <c r="J125" s="207" t="s">
        <v>1</v>
      </c>
      <c r="K125" s="185"/>
      <c r="L125" s="186">
        <f>L126</f>
        <v>8024983.9000000004</v>
      </c>
      <c r="M125" s="186">
        <f t="shared" ref="M125:R125" si="99">M126</f>
        <v>0</v>
      </c>
      <c r="N125" s="186">
        <f t="shared" si="99"/>
        <v>0</v>
      </c>
      <c r="O125" s="186">
        <f>O126</f>
        <v>8095671.4000000004</v>
      </c>
      <c r="P125" s="186">
        <f t="shared" si="99"/>
        <v>0</v>
      </c>
      <c r="Q125" s="186">
        <f t="shared" si="99"/>
        <v>8024983.9000000004</v>
      </c>
      <c r="R125" s="186">
        <f t="shared" si="99"/>
        <v>0</v>
      </c>
    </row>
    <row r="126" spans="1:18" ht="112.5" x14ac:dyDescent="0.25">
      <c r="A126" s="190" t="s">
        <v>1</v>
      </c>
      <c r="B126" s="212" t="s">
        <v>452</v>
      </c>
      <c r="C126" s="188">
        <v>503</v>
      </c>
      <c r="D126" s="220" t="s">
        <v>66</v>
      </c>
      <c r="E126" s="220" t="s">
        <v>66</v>
      </c>
      <c r="F126" s="190" t="s">
        <v>7</v>
      </c>
      <c r="G126" s="190" t="s">
        <v>139</v>
      </c>
      <c r="H126" s="190" t="s">
        <v>156</v>
      </c>
      <c r="I126" s="190" t="s">
        <v>108</v>
      </c>
      <c r="J126" s="207" t="s">
        <v>1</v>
      </c>
      <c r="K126" s="185"/>
      <c r="L126" s="186">
        <f>L127</f>
        <v>8024983.9000000004</v>
      </c>
      <c r="M126" s="186">
        <f t="shared" ref="M126:R126" si="100">M127</f>
        <v>0</v>
      </c>
      <c r="N126" s="186">
        <f t="shared" si="100"/>
        <v>0</v>
      </c>
      <c r="O126" s="186">
        <f t="shared" si="100"/>
        <v>8095671.4000000004</v>
      </c>
      <c r="P126" s="186">
        <f t="shared" si="100"/>
        <v>0</v>
      </c>
      <c r="Q126" s="186">
        <f t="shared" si="100"/>
        <v>8024983.9000000004</v>
      </c>
      <c r="R126" s="186">
        <f t="shared" si="100"/>
        <v>0</v>
      </c>
    </row>
    <row r="127" spans="1:18" ht="56.25" customHeight="1" x14ac:dyDescent="0.25">
      <c r="A127" s="190" t="s">
        <v>1</v>
      </c>
      <c r="B127" s="189" t="s">
        <v>225</v>
      </c>
      <c r="C127" s="188">
        <v>503</v>
      </c>
      <c r="D127" s="220" t="s">
        <v>66</v>
      </c>
      <c r="E127" s="220" t="s">
        <v>66</v>
      </c>
      <c r="F127" s="190" t="s">
        <v>7</v>
      </c>
      <c r="G127" s="190" t="s">
        <v>139</v>
      </c>
      <c r="H127" s="190" t="s">
        <v>156</v>
      </c>
      <c r="I127" s="190" t="s">
        <v>129</v>
      </c>
      <c r="J127" s="207" t="s">
        <v>1</v>
      </c>
      <c r="K127" s="185"/>
      <c r="L127" s="186">
        <f>L128+L130+L132</f>
        <v>8024983.9000000004</v>
      </c>
      <c r="M127" s="186">
        <f t="shared" ref="M127:R127" si="101">M128+M130+M132</f>
        <v>0</v>
      </c>
      <c r="N127" s="186">
        <f t="shared" si="101"/>
        <v>0</v>
      </c>
      <c r="O127" s="186">
        <f t="shared" si="101"/>
        <v>8095671.4000000004</v>
      </c>
      <c r="P127" s="186">
        <f t="shared" si="101"/>
        <v>0</v>
      </c>
      <c r="Q127" s="186">
        <f t="shared" si="101"/>
        <v>8024983.9000000004</v>
      </c>
      <c r="R127" s="186">
        <f t="shared" si="101"/>
        <v>0</v>
      </c>
    </row>
    <row r="128" spans="1:18" ht="112.5" x14ac:dyDescent="0.25">
      <c r="A128" s="190" t="s">
        <v>1</v>
      </c>
      <c r="B128" s="189" t="s">
        <v>113</v>
      </c>
      <c r="C128" s="188">
        <v>503</v>
      </c>
      <c r="D128" s="220" t="s">
        <v>66</v>
      </c>
      <c r="E128" s="220" t="s">
        <v>66</v>
      </c>
      <c r="F128" s="190" t="s">
        <v>7</v>
      </c>
      <c r="G128" s="190" t="s">
        <v>139</v>
      </c>
      <c r="H128" s="190" t="s">
        <v>156</v>
      </c>
      <c r="I128" s="190" t="s">
        <v>129</v>
      </c>
      <c r="J128" s="207">
        <v>100</v>
      </c>
      <c r="K128" s="185"/>
      <c r="L128" s="186">
        <f>L129</f>
        <v>7330694.6299999999</v>
      </c>
      <c r="M128" s="186">
        <f t="shared" ref="M128:R128" si="102">M129</f>
        <v>0</v>
      </c>
      <c r="N128" s="186">
        <f t="shared" si="102"/>
        <v>0</v>
      </c>
      <c r="O128" s="186">
        <f t="shared" si="102"/>
        <v>7330694.6299999999</v>
      </c>
      <c r="P128" s="186">
        <f t="shared" si="102"/>
        <v>0</v>
      </c>
      <c r="Q128" s="186">
        <f t="shared" si="102"/>
        <v>7330694.6299999999</v>
      </c>
      <c r="R128" s="186">
        <f t="shared" si="102"/>
        <v>0</v>
      </c>
    </row>
    <row r="129" spans="1:18" ht="37.5" x14ac:dyDescent="0.25">
      <c r="A129" s="190" t="s">
        <v>1</v>
      </c>
      <c r="B129" s="189" t="s">
        <v>155</v>
      </c>
      <c r="C129" s="188">
        <v>503</v>
      </c>
      <c r="D129" s="220" t="s">
        <v>66</v>
      </c>
      <c r="E129" s="220" t="s">
        <v>66</v>
      </c>
      <c r="F129" s="190" t="s">
        <v>7</v>
      </c>
      <c r="G129" s="190" t="s">
        <v>139</v>
      </c>
      <c r="H129" s="190" t="s">
        <v>156</v>
      </c>
      <c r="I129" s="190" t="s">
        <v>129</v>
      </c>
      <c r="J129" s="207" t="s">
        <v>67</v>
      </c>
      <c r="K129" s="185"/>
      <c r="L129" s="186">
        <v>7330694.6299999999</v>
      </c>
      <c r="M129" s="185"/>
      <c r="N129" s="184">
        <v>0</v>
      </c>
      <c r="O129" s="183">
        <v>7330694.6299999999</v>
      </c>
      <c r="P129" s="183">
        <v>0</v>
      </c>
      <c r="Q129" s="183">
        <v>7330694.6299999999</v>
      </c>
      <c r="R129" s="182">
        <v>0</v>
      </c>
    </row>
    <row r="130" spans="1:18" ht="48.75" customHeight="1" x14ac:dyDescent="0.25">
      <c r="A130" s="190" t="s">
        <v>1</v>
      </c>
      <c r="B130" s="189" t="s">
        <v>120</v>
      </c>
      <c r="C130" s="188">
        <v>503</v>
      </c>
      <c r="D130" s="220" t="s">
        <v>66</v>
      </c>
      <c r="E130" s="220" t="s">
        <v>66</v>
      </c>
      <c r="F130" s="190" t="s">
        <v>7</v>
      </c>
      <c r="G130" s="190" t="s">
        <v>139</v>
      </c>
      <c r="H130" s="190" t="s">
        <v>156</v>
      </c>
      <c r="I130" s="190" t="s">
        <v>129</v>
      </c>
      <c r="J130" s="207">
        <v>200</v>
      </c>
      <c r="K130" s="185"/>
      <c r="L130" s="186">
        <f>L131</f>
        <v>674289.27</v>
      </c>
      <c r="M130" s="186">
        <f t="shared" ref="M130:R130" si="103">M131</f>
        <v>0</v>
      </c>
      <c r="N130" s="186">
        <f t="shared" si="103"/>
        <v>0</v>
      </c>
      <c r="O130" s="186">
        <f t="shared" si="103"/>
        <v>744976.77</v>
      </c>
      <c r="P130" s="186">
        <f t="shared" si="103"/>
        <v>0</v>
      </c>
      <c r="Q130" s="186">
        <f t="shared" si="103"/>
        <v>674289.27</v>
      </c>
      <c r="R130" s="186">
        <f t="shared" si="103"/>
        <v>0</v>
      </c>
    </row>
    <row r="131" spans="1:18" ht="56.25" x14ac:dyDescent="0.25">
      <c r="A131" s="190" t="s">
        <v>1</v>
      </c>
      <c r="B131" s="189" t="s">
        <v>121</v>
      </c>
      <c r="C131" s="188">
        <v>503</v>
      </c>
      <c r="D131" s="220" t="s">
        <v>66</v>
      </c>
      <c r="E131" s="220" t="s">
        <v>66</v>
      </c>
      <c r="F131" s="190" t="s">
        <v>7</v>
      </c>
      <c r="G131" s="190" t="s">
        <v>139</v>
      </c>
      <c r="H131" s="190" t="s">
        <v>156</v>
      </c>
      <c r="I131" s="190" t="s">
        <v>129</v>
      </c>
      <c r="J131" s="207" t="s">
        <v>78</v>
      </c>
      <c r="K131" s="185"/>
      <c r="L131" s="186">
        <v>674289.27</v>
      </c>
      <c r="M131" s="185"/>
      <c r="N131" s="184">
        <v>0</v>
      </c>
      <c r="O131" s="183">
        <v>744976.77</v>
      </c>
      <c r="P131" s="183">
        <v>0</v>
      </c>
      <c r="Q131" s="183">
        <v>674289.27</v>
      </c>
      <c r="R131" s="182">
        <v>0</v>
      </c>
    </row>
    <row r="132" spans="1:18" ht="18.75" x14ac:dyDescent="0.25">
      <c r="A132" s="190"/>
      <c r="B132" s="189" t="s">
        <v>115</v>
      </c>
      <c r="C132" s="188">
        <v>503</v>
      </c>
      <c r="D132" s="220" t="s">
        <v>66</v>
      </c>
      <c r="E132" s="220" t="s">
        <v>66</v>
      </c>
      <c r="F132" s="190">
        <v>2</v>
      </c>
      <c r="G132" s="190">
        <v>4</v>
      </c>
      <c r="H132" s="190">
        <v>55</v>
      </c>
      <c r="I132" s="190">
        <v>10870</v>
      </c>
      <c r="J132" s="207">
        <v>800</v>
      </c>
      <c r="K132" s="185"/>
      <c r="L132" s="186">
        <f>L133</f>
        <v>20000</v>
      </c>
      <c r="M132" s="186">
        <f t="shared" ref="M132:R132" si="104">M133</f>
        <v>0</v>
      </c>
      <c r="N132" s="186">
        <f t="shared" si="104"/>
        <v>0</v>
      </c>
      <c r="O132" s="186">
        <f t="shared" si="104"/>
        <v>20000</v>
      </c>
      <c r="P132" s="186">
        <f t="shared" si="104"/>
        <v>0</v>
      </c>
      <c r="Q132" s="186">
        <f t="shared" si="104"/>
        <v>20000</v>
      </c>
      <c r="R132" s="186">
        <f t="shared" si="104"/>
        <v>0</v>
      </c>
    </row>
    <row r="133" spans="1:18" ht="18.75" x14ac:dyDescent="0.25">
      <c r="A133" s="190"/>
      <c r="B133" s="189" t="s">
        <v>116</v>
      </c>
      <c r="C133" s="188">
        <v>503</v>
      </c>
      <c r="D133" s="220" t="s">
        <v>66</v>
      </c>
      <c r="E133" s="220" t="s">
        <v>66</v>
      </c>
      <c r="F133" s="190">
        <v>2</v>
      </c>
      <c r="G133" s="190">
        <v>4</v>
      </c>
      <c r="H133" s="190">
        <v>55</v>
      </c>
      <c r="I133" s="190">
        <v>10870</v>
      </c>
      <c r="J133" s="207">
        <v>850</v>
      </c>
      <c r="K133" s="185"/>
      <c r="L133" s="186">
        <v>20000</v>
      </c>
      <c r="M133" s="185"/>
      <c r="N133" s="184">
        <v>0</v>
      </c>
      <c r="O133" s="183">
        <v>20000</v>
      </c>
      <c r="P133" s="183">
        <v>0</v>
      </c>
      <c r="Q133" s="183">
        <v>20000</v>
      </c>
      <c r="R133" s="182">
        <v>0</v>
      </c>
    </row>
    <row r="134" spans="1:18" ht="45.75" customHeight="1" x14ac:dyDescent="0.25">
      <c r="A134" s="190" t="s">
        <v>1</v>
      </c>
      <c r="B134" s="189" t="s">
        <v>157</v>
      </c>
      <c r="C134" s="188">
        <v>503</v>
      </c>
      <c r="D134" s="220" t="s">
        <v>66</v>
      </c>
      <c r="E134" s="220" t="s">
        <v>66</v>
      </c>
      <c r="F134" s="190" t="s">
        <v>7</v>
      </c>
      <c r="G134" s="190" t="s">
        <v>123</v>
      </c>
      <c r="H134" s="190" t="s">
        <v>10</v>
      </c>
      <c r="I134" s="190" t="s">
        <v>108</v>
      </c>
      <c r="J134" s="207" t="s">
        <v>1</v>
      </c>
      <c r="K134" s="185"/>
      <c r="L134" s="186">
        <f>L135</f>
        <v>0</v>
      </c>
      <c r="M134" s="186">
        <f t="shared" ref="M134:R134" si="105">M135</f>
        <v>0</v>
      </c>
      <c r="N134" s="186">
        <f t="shared" si="105"/>
        <v>0</v>
      </c>
      <c r="O134" s="186">
        <f t="shared" si="105"/>
        <v>500000</v>
      </c>
      <c r="P134" s="186">
        <f t="shared" si="105"/>
        <v>0</v>
      </c>
      <c r="Q134" s="186">
        <f t="shared" si="105"/>
        <v>500000</v>
      </c>
      <c r="R134" s="186">
        <f t="shared" si="105"/>
        <v>0</v>
      </c>
    </row>
    <row r="135" spans="1:18" ht="37.5" x14ac:dyDescent="0.25">
      <c r="A135" s="190" t="s">
        <v>1</v>
      </c>
      <c r="B135" s="189" t="s">
        <v>226</v>
      </c>
      <c r="C135" s="188">
        <v>503</v>
      </c>
      <c r="D135" s="220" t="s">
        <v>66</v>
      </c>
      <c r="E135" s="220" t="s">
        <v>66</v>
      </c>
      <c r="F135" s="190" t="s">
        <v>7</v>
      </c>
      <c r="G135" s="190" t="s">
        <v>123</v>
      </c>
      <c r="H135" s="190" t="s">
        <v>159</v>
      </c>
      <c r="I135" s="190" t="s">
        <v>108</v>
      </c>
      <c r="J135" s="207" t="s">
        <v>1</v>
      </c>
      <c r="K135" s="185"/>
      <c r="L135" s="186">
        <f>L136</f>
        <v>0</v>
      </c>
      <c r="M135" s="186">
        <f t="shared" ref="M135:R135" si="106">M136</f>
        <v>0</v>
      </c>
      <c r="N135" s="186">
        <f t="shared" si="106"/>
        <v>0</v>
      </c>
      <c r="O135" s="186">
        <f t="shared" si="106"/>
        <v>500000</v>
      </c>
      <c r="P135" s="186">
        <f t="shared" si="106"/>
        <v>0</v>
      </c>
      <c r="Q135" s="186">
        <f t="shared" si="106"/>
        <v>500000</v>
      </c>
      <c r="R135" s="186">
        <f t="shared" si="106"/>
        <v>0</v>
      </c>
    </row>
    <row r="136" spans="1:18" ht="37.5" x14ac:dyDescent="0.25">
      <c r="A136" s="190" t="s">
        <v>1</v>
      </c>
      <c r="B136" s="189" t="s">
        <v>227</v>
      </c>
      <c r="C136" s="188">
        <v>503</v>
      </c>
      <c r="D136" s="220" t="s">
        <v>66</v>
      </c>
      <c r="E136" s="220" t="s">
        <v>66</v>
      </c>
      <c r="F136" s="190" t="s">
        <v>7</v>
      </c>
      <c r="G136" s="190" t="s">
        <v>123</v>
      </c>
      <c r="H136" s="190" t="s">
        <v>159</v>
      </c>
      <c r="I136" s="190" t="s">
        <v>124</v>
      </c>
      <c r="J136" s="207" t="s">
        <v>1</v>
      </c>
      <c r="K136" s="185"/>
      <c r="L136" s="186">
        <f>L137</f>
        <v>0</v>
      </c>
      <c r="M136" s="186">
        <f t="shared" ref="M136:R136" si="107">M137</f>
        <v>0</v>
      </c>
      <c r="N136" s="186">
        <f t="shared" si="107"/>
        <v>0</v>
      </c>
      <c r="O136" s="186">
        <f t="shared" si="107"/>
        <v>500000</v>
      </c>
      <c r="P136" s="186">
        <f t="shared" si="107"/>
        <v>0</v>
      </c>
      <c r="Q136" s="186">
        <f t="shared" si="107"/>
        <v>500000</v>
      </c>
      <c r="R136" s="186">
        <f t="shared" si="107"/>
        <v>0</v>
      </c>
    </row>
    <row r="137" spans="1:18" ht="96.75" customHeight="1" x14ac:dyDescent="0.25">
      <c r="A137" s="190" t="s">
        <v>1</v>
      </c>
      <c r="B137" s="189" t="s">
        <v>113</v>
      </c>
      <c r="C137" s="188">
        <v>503</v>
      </c>
      <c r="D137" s="220" t="s">
        <v>66</v>
      </c>
      <c r="E137" s="220" t="s">
        <v>66</v>
      </c>
      <c r="F137" s="190" t="s">
        <v>7</v>
      </c>
      <c r="G137" s="190" t="s">
        <v>123</v>
      </c>
      <c r="H137" s="190" t="s">
        <v>159</v>
      </c>
      <c r="I137" s="190" t="s">
        <v>124</v>
      </c>
      <c r="J137" s="207">
        <v>100</v>
      </c>
      <c r="K137" s="185"/>
      <c r="L137" s="186">
        <f>L138</f>
        <v>0</v>
      </c>
      <c r="M137" s="186">
        <f t="shared" ref="M137:R137" si="108">M138</f>
        <v>0</v>
      </c>
      <c r="N137" s="186">
        <f t="shared" si="108"/>
        <v>0</v>
      </c>
      <c r="O137" s="186">
        <f t="shared" si="108"/>
        <v>500000</v>
      </c>
      <c r="P137" s="186">
        <f t="shared" si="108"/>
        <v>0</v>
      </c>
      <c r="Q137" s="186">
        <f t="shared" si="108"/>
        <v>500000</v>
      </c>
      <c r="R137" s="186">
        <f t="shared" si="108"/>
        <v>0</v>
      </c>
    </row>
    <row r="138" spans="1:18" ht="37.5" x14ac:dyDescent="0.25">
      <c r="A138" s="190" t="s">
        <v>1</v>
      </c>
      <c r="B138" s="189" t="s">
        <v>155</v>
      </c>
      <c r="C138" s="188">
        <v>503</v>
      </c>
      <c r="D138" s="220" t="s">
        <v>66</v>
      </c>
      <c r="E138" s="220" t="s">
        <v>66</v>
      </c>
      <c r="F138" s="190" t="s">
        <v>7</v>
      </c>
      <c r="G138" s="190" t="s">
        <v>123</v>
      </c>
      <c r="H138" s="190" t="s">
        <v>159</v>
      </c>
      <c r="I138" s="190" t="s">
        <v>124</v>
      </c>
      <c r="J138" s="207" t="s">
        <v>67</v>
      </c>
      <c r="K138" s="185"/>
      <c r="L138" s="186">
        <v>0</v>
      </c>
      <c r="M138" s="185"/>
      <c r="N138" s="184">
        <v>0</v>
      </c>
      <c r="O138" s="183">
        <v>500000</v>
      </c>
      <c r="P138" s="183">
        <v>0</v>
      </c>
      <c r="Q138" s="183">
        <v>500000</v>
      </c>
      <c r="R138" s="182">
        <v>0</v>
      </c>
    </row>
    <row r="139" spans="1:18" ht="18.75" x14ac:dyDescent="0.25">
      <c r="A139" s="190" t="s">
        <v>1</v>
      </c>
      <c r="B139" s="189" t="s">
        <v>230</v>
      </c>
      <c r="C139" s="188">
        <v>503</v>
      </c>
      <c r="D139" s="220" t="s">
        <v>285</v>
      </c>
      <c r="E139" s="220" t="s">
        <v>10</v>
      </c>
      <c r="F139" s="190" t="s">
        <v>1</v>
      </c>
      <c r="G139" s="190" t="s">
        <v>1</v>
      </c>
      <c r="H139" s="190" t="s">
        <v>1</v>
      </c>
      <c r="I139" s="190" t="s">
        <v>1</v>
      </c>
      <c r="J139" s="207" t="s">
        <v>1</v>
      </c>
      <c r="K139" s="185"/>
      <c r="L139" s="186">
        <f>L140+L164</f>
        <v>47624604.489999995</v>
      </c>
      <c r="M139" s="186">
        <f t="shared" ref="M139:R139" si="109">M140+M164</f>
        <v>0</v>
      </c>
      <c r="N139" s="186">
        <f t="shared" si="109"/>
        <v>0</v>
      </c>
      <c r="O139" s="186">
        <f t="shared" si="109"/>
        <v>48727869.489999995</v>
      </c>
      <c r="P139" s="186">
        <f t="shared" si="109"/>
        <v>0</v>
      </c>
      <c r="Q139" s="186">
        <f t="shared" si="109"/>
        <v>47091834.489999995</v>
      </c>
      <c r="R139" s="186">
        <f t="shared" si="109"/>
        <v>0</v>
      </c>
    </row>
    <row r="140" spans="1:18" ht="18.75" x14ac:dyDescent="0.25">
      <c r="A140" s="190" t="s">
        <v>1</v>
      </c>
      <c r="B140" s="189" t="s">
        <v>37</v>
      </c>
      <c r="C140" s="188">
        <v>503</v>
      </c>
      <c r="D140" s="220" t="s">
        <v>285</v>
      </c>
      <c r="E140" s="220" t="s">
        <v>6</v>
      </c>
      <c r="F140" s="190" t="s">
        <v>1</v>
      </c>
      <c r="G140" s="190" t="s">
        <v>1</v>
      </c>
      <c r="H140" s="190" t="s">
        <v>1</v>
      </c>
      <c r="I140" s="190" t="s">
        <v>1</v>
      </c>
      <c r="J140" s="207" t="s">
        <v>1</v>
      </c>
      <c r="K140" s="185"/>
      <c r="L140" s="186">
        <f>L141</f>
        <v>22722220.089999996</v>
      </c>
      <c r="M140" s="186">
        <f t="shared" ref="M140:R140" si="110">M141</f>
        <v>0</v>
      </c>
      <c r="N140" s="186">
        <f t="shared" si="110"/>
        <v>0</v>
      </c>
      <c r="O140" s="186">
        <f t="shared" si="110"/>
        <v>23499407.589999996</v>
      </c>
      <c r="P140" s="186">
        <f t="shared" si="110"/>
        <v>0</v>
      </c>
      <c r="Q140" s="186">
        <f t="shared" si="110"/>
        <v>22863220.089999996</v>
      </c>
      <c r="R140" s="186">
        <f t="shared" si="110"/>
        <v>0</v>
      </c>
    </row>
    <row r="141" spans="1:18" ht="75" x14ac:dyDescent="0.25">
      <c r="A141" s="190" t="s">
        <v>1</v>
      </c>
      <c r="B141" s="212" t="s">
        <v>451</v>
      </c>
      <c r="C141" s="188">
        <v>503</v>
      </c>
      <c r="D141" s="220" t="s">
        <v>285</v>
      </c>
      <c r="E141" s="220" t="s">
        <v>6</v>
      </c>
      <c r="F141" s="190" t="s">
        <v>7</v>
      </c>
      <c r="G141" s="190" t="s">
        <v>107</v>
      </c>
      <c r="H141" s="190" t="s">
        <v>10</v>
      </c>
      <c r="I141" s="190" t="s">
        <v>108</v>
      </c>
      <c r="J141" s="207" t="s">
        <v>1</v>
      </c>
      <c r="K141" s="185"/>
      <c r="L141" s="186">
        <f>L142</f>
        <v>22722220.089999996</v>
      </c>
      <c r="M141" s="186">
        <f t="shared" ref="M141:R141" si="111">M142</f>
        <v>0</v>
      </c>
      <c r="N141" s="186">
        <f t="shared" si="111"/>
        <v>0</v>
      </c>
      <c r="O141" s="186">
        <f t="shared" si="111"/>
        <v>23499407.589999996</v>
      </c>
      <c r="P141" s="186">
        <f t="shared" si="111"/>
        <v>0</v>
      </c>
      <c r="Q141" s="186">
        <f t="shared" si="111"/>
        <v>22863220.089999996</v>
      </c>
      <c r="R141" s="186">
        <f t="shared" si="111"/>
        <v>0</v>
      </c>
    </row>
    <row r="142" spans="1:18" ht="18.75" x14ac:dyDescent="0.25">
      <c r="A142" s="190" t="s">
        <v>1</v>
      </c>
      <c r="B142" s="189" t="s">
        <v>135</v>
      </c>
      <c r="C142" s="188">
        <v>503</v>
      </c>
      <c r="D142" s="220" t="s">
        <v>285</v>
      </c>
      <c r="E142" s="220" t="s">
        <v>6</v>
      </c>
      <c r="F142" s="190" t="s">
        <v>7</v>
      </c>
      <c r="G142" s="190" t="s">
        <v>58</v>
      </c>
      <c r="H142" s="190" t="s">
        <v>10</v>
      </c>
      <c r="I142" s="190" t="s">
        <v>108</v>
      </c>
      <c r="J142" s="207" t="s">
        <v>1</v>
      </c>
      <c r="K142" s="185"/>
      <c r="L142" s="186">
        <f>L143+L150+L157</f>
        <v>22722220.089999996</v>
      </c>
      <c r="M142" s="186">
        <f t="shared" ref="M142:R142" si="112">M143+M150+M157</f>
        <v>0</v>
      </c>
      <c r="N142" s="186">
        <f t="shared" si="112"/>
        <v>0</v>
      </c>
      <c r="O142" s="186">
        <f t="shared" si="112"/>
        <v>23499407.589999996</v>
      </c>
      <c r="P142" s="186">
        <f t="shared" si="112"/>
        <v>0</v>
      </c>
      <c r="Q142" s="186">
        <f t="shared" si="112"/>
        <v>22863220.089999996</v>
      </c>
      <c r="R142" s="186">
        <f t="shared" si="112"/>
        <v>0</v>
      </c>
    </row>
    <row r="143" spans="1:18" ht="37.5" x14ac:dyDescent="0.25">
      <c r="A143" s="190" t="s">
        <v>1</v>
      </c>
      <c r="B143" s="189" t="s">
        <v>160</v>
      </c>
      <c r="C143" s="188">
        <v>503</v>
      </c>
      <c r="D143" s="220" t="s">
        <v>285</v>
      </c>
      <c r="E143" s="220" t="s">
        <v>6</v>
      </c>
      <c r="F143" s="190" t="s">
        <v>7</v>
      </c>
      <c r="G143" s="190" t="s">
        <v>58</v>
      </c>
      <c r="H143" s="190" t="s">
        <v>161</v>
      </c>
      <c r="I143" s="190" t="s">
        <v>108</v>
      </c>
      <c r="J143" s="207" t="s">
        <v>1</v>
      </c>
      <c r="K143" s="185"/>
      <c r="L143" s="186">
        <f>L144+L147</f>
        <v>11123423.039999999</v>
      </c>
      <c r="M143" s="186">
        <f t="shared" ref="M143:R143" si="113">M144+M147</f>
        <v>0</v>
      </c>
      <c r="N143" s="186">
        <f t="shared" si="113"/>
        <v>0</v>
      </c>
      <c r="O143" s="186">
        <f t="shared" si="113"/>
        <v>11335485.539999999</v>
      </c>
      <c r="P143" s="186">
        <f t="shared" si="113"/>
        <v>0</v>
      </c>
      <c r="Q143" s="186">
        <f t="shared" si="113"/>
        <v>11123423.039999999</v>
      </c>
      <c r="R143" s="186">
        <f t="shared" si="113"/>
        <v>0</v>
      </c>
    </row>
    <row r="144" spans="1:18" ht="93.75" x14ac:dyDescent="0.25">
      <c r="A144" s="190" t="s">
        <v>1</v>
      </c>
      <c r="B144" s="189" t="s">
        <v>162</v>
      </c>
      <c r="C144" s="188">
        <v>503</v>
      </c>
      <c r="D144" s="220" t="s">
        <v>285</v>
      </c>
      <c r="E144" s="220" t="s">
        <v>6</v>
      </c>
      <c r="F144" s="190" t="s">
        <v>7</v>
      </c>
      <c r="G144" s="190" t="s">
        <v>58</v>
      </c>
      <c r="H144" s="190" t="s">
        <v>161</v>
      </c>
      <c r="I144" s="190" t="s">
        <v>129</v>
      </c>
      <c r="J144" s="207" t="s">
        <v>1</v>
      </c>
      <c r="K144" s="185"/>
      <c r="L144" s="186">
        <f>L145</f>
        <v>2143529.04</v>
      </c>
      <c r="M144" s="186">
        <f t="shared" ref="M144:R144" si="114">M145</f>
        <v>0</v>
      </c>
      <c r="N144" s="186">
        <f t="shared" si="114"/>
        <v>0</v>
      </c>
      <c r="O144" s="186">
        <f t="shared" si="114"/>
        <v>2355591.54</v>
      </c>
      <c r="P144" s="186">
        <f t="shared" si="114"/>
        <v>0</v>
      </c>
      <c r="Q144" s="186">
        <f t="shared" si="114"/>
        <v>2143529.04</v>
      </c>
      <c r="R144" s="186">
        <f t="shared" si="114"/>
        <v>0</v>
      </c>
    </row>
    <row r="145" spans="1:18" ht="56.25" x14ac:dyDescent="0.25">
      <c r="A145" s="190" t="s">
        <v>1</v>
      </c>
      <c r="B145" s="189" t="s">
        <v>127</v>
      </c>
      <c r="C145" s="188">
        <v>503</v>
      </c>
      <c r="D145" s="220" t="s">
        <v>285</v>
      </c>
      <c r="E145" s="220" t="s">
        <v>6</v>
      </c>
      <c r="F145" s="190" t="s">
        <v>7</v>
      </c>
      <c r="G145" s="190" t="s">
        <v>58</v>
      </c>
      <c r="H145" s="190" t="s">
        <v>161</v>
      </c>
      <c r="I145" s="190" t="s">
        <v>129</v>
      </c>
      <c r="J145" s="207">
        <v>600</v>
      </c>
      <c r="K145" s="185"/>
      <c r="L145" s="186">
        <f>L146</f>
        <v>2143529.04</v>
      </c>
      <c r="M145" s="186">
        <f t="shared" ref="M145:R145" si="115">M146</f>
        <v>0</v>
      </c>
      <c r="N145" s="186">
        <f t="shared" si="115"/>
        <v>0</v>
      </c>
      <c r="O145" s="186">
        <f t="shared" si="115"/>
        <v>2355591.54</v>
      </c>
      <c r="P145" s="186">
        <f t="shared" si="115"/>
        <v>0</v>
      </c>
      <c r="Q145" s="186">
        <f t="shared" si="115"/>
        <v>2143529.04</v>
      </c>
      <c r="R145" s="186">
        <f t="shared" si="115"/>
        <v>0</v>
      </c>
    </row>
    <row r="146" spans="1:18" ht="18.75" x14ac:dyDescent="0.25">
      <c r="A146" s="190" t="s">
        <v>1</v>
      </c>
      <c r="B146" s="189" t="s">
        <v>128</v>
      </c>
      <c r="C146" s="188">
        <v>503</v>
      </c>
      <c r="D146" s="220" t="s">
        <v>285</v>
      </c>
      <c r="E146" s="220" t="s">
        <v>6</v>
      </c>
      <c r="F146" s="190" t="s">
        <v>7</v>
      </c>
      <c r="G146" s="190" t="s">
        <v>58</v>
      </c>
      <c r="H146" s="190" t="s">
        <v>161</v>
      </c>
      <c r="I146" s="190" t="s">
        <v>129</v>
      </c>
      <c r="J146" s="207" t="s">
        <v>3</v>
      </c>
      <c r="K146" s="185"/>
      <c r="L146" s="186">
        <v>2143529.04</v>
      </c>
      <c r="M146" s="185"/>
      <c r="N146" s="184">
        <v>0</v>
      </c>
      <c r="O146" s="183">
        <v>2355591.54</v>
      </c>
      <c r="P146" s="183">
        <v>0</v>
      </c>
      <c r="Q146" s="183">
        <v>2143529.04</v>
      </c>
      <c r="R146" s="182">
        <v>0</v>
      </c>
    </row>
    <row r="147" spans="1:18" ht="93.75" x14ac:dyDescent="0.25">
      <c r="A147" s="190"/>
      <c r="B147" s="189" t="s">
        <v>465</v>
      </c>
      <c r="C147" s="188">
        <v>503</v>
      </c>
      <c r="D147" s="220" t="s">
        <v>285</v>
      </c>
      <c r="E147" s="220" t="s">
        <v>6</v>
      </c>
      <c r="F147" s="190" t="s">
        <v>7</v>
      </c>
      <c r="G147" s="190" t="s">
        <v>58</v>
      </c>
      <c r="H147" s="190" t="s">
        <v>161</v>
      </c>
      <c r="I147" s="218" t="s">
        <v>463</v>
      </c>
      <c r="J147" s="207"/>
      <c r="K147" s="185"/>
      <c r="L147" s="186">
        <f>L148</f>
        <v>8979894</v>
      </c>
      <c r="M147" s="186">
        <f t="shared" ref="M147:R147" si="116">M148</f>
        <v>0</v>
      </c>
      <c r="N147" s="186">
        <f t="shared" si="116"/>
        <v>0</v>
      </c>
      <c r="O147" s="186">
        <f t="shared" si="116"/>
        <v>8979894</v>
      </c>
      <c r="P147" s="186">
        <f t="shared" si="116"/>
        <v>0</v>
      </c>
      <c r="Q147" s="186">
        <f t="shared" si="116"/>
        <v>8979894</v>
      </c>
      <c r="R147" s="186">
        <f t="shared" si="116"/>
        <v>0</v>
      </c>
    </row>
    <row r="148" spans="1:18" ht="56.25" x14ac:dyDescent="0.25">
      <c r="A148" s="190"/>
      <c r="B148" s="189" t="s">
        <v>127</v>
      </c>
      <c r="C148" s="188">
        <v>503</v>
      </c>
      <c r="D148" s="220" t="s">
        <v>285</v>
      </c>
      <c r="E148" s="220" t="s">
        <v>6</v>
      </c>
      <c r="F148" s="190" t="s">
        <v>7</v>
      </c>
      <c r="G148" s="190" t="s">
        <v>58</v>
      </c>
      <c r="H148" s="190" t="s">
        <v>161</v>
      </c>
      <c r="I148" s="190" t="s">
        <v>463</v>
      </c>
      <c r="J148" s="207">
        <v>600</v>
      </c>
      <c r="K148" s="185"/>
      <c r="L148" s="186">
        <f>L149</f>
        <v>8979894</v>
      </c>
      <c r="M148" s="186">
        <f t="shared" ref="M148:R148" si="117">M149</f>
        <v>0</v>
      </c>
      <c r="N148" s="186">
        <f t="shared" si="117"/>
        <v>0</v>
      </c>
      <c r="O148" s="186">
        <f t="shared" si="117"/>
        <v>8979894</v>
      </c>
      <c r="P148" s="186">
        <f t="shared" si="117"/>
        <v>0</v>
      </c>
      <c r="Q148" s="186">
        <f t="shared" si="117"/>
        <v>8979894</v>
      </c>
      <c r="R148" s="186">
        <f t="shared" si="117"/>
        <v>0</v>
      </c>
    </row>
    <row r="149" spans="1:18" ht="18.75" x14ac:dyDescent="0.25">
      <c r="A149" s="190"/>
      <c r="B149" s="189" t="s">
        <v>128</v>
      </c>
      <c r="C149" s="188">
        <v>503</v>
      </c>
      <c r="D149" s="220" t="s">
        <v>285</v>
      </c>
      <c r="E149" s="220" t="s">
        <v>6</v>
      </c>
      <c r="F149" s="190" t="s">
        <v>7</v>
      </c>
      <c r="G149" s="190" t="s">
        <v>58</v>
      </c>
      <c r="H149" s="190" t="s">
        <v>161</v>
      </c>
      <c r="I149" s="218" t="s">
        <v>463</v>
      </c>
      <c r="J149" s="207">
        <v>610</v>
      </c>
      <c r="K149" s="185"/>
      <c r="L149" s="186">
        <v>8979894</v>
      </c>
      <c r="M149" s="185"/>
      <c r="N149" s="184">
        <v>0</v>
      </c>
      <c r="O149" s="183">
        <v>8979894</v>
      </c>
      <c r="P149" s="183">
        <v>0</v>
      </c>
      <c r="Q149" s="183">
        <v>8979894</v>
      </c>
      <c r="R149" s="182">
        <v>0</v>
      </c>
    </row>
    <row r="150" spans="1:18" ht="37.5" x14ac:dyDescent="0.25">
      <c r="A150" s="190" t="s">
        <v>1</v>
      </c>
      <c r="B150" s="189" t="s">
        <v>163</v>
      </c>
      <c r="C150" s="188">
        <v>503</v>
      </c>
      <c r="D150" s="220" t="s">
        <v>285</v>
      </c>
      <c r="E150" s="220" t="s">
        <v>6</v>
      </c>
      <c r="F150" s="190" t="s">
        <v>7</v>
      </c>
      <c r="G150" s="190" t="s">
        <v>58</v>
      </c>
      <c r="H150" s="190" t="s">
        <v>164</v>
      </c>
      <c r="I150" s="190" t="s">
        <v>108</v>
      </c>
      <c r="J150" s="207" t="s">
        <v>1</v>
      </c>
      <c r="K150" s="185"/>
      <c r="L150" s="186">
        <f>L151+L154</f>
        <v>2944395.92</v>
      </c>
      <c r="M150" s="186">
        <f t="shared" ref="M150:R150" si="118">M151+M154</f>
        <v>0</v>
      </c>
      <c r="N150" s="186">
        <f t="shared" si="118"/>
        <v>0</v>
      </c>
      <c r="O150" s="186">
        <f t="shared" si="118"/>
        <v>3156458.42</v>
      </c>
      <c r="P150" s="186">
        <f t="shared" si="118"/>
        <v>0</v>
      </c>
      <c r="Q150" s="186">
        <f t="shared" si="118"/>
        <v>2944395.92</v>
      </c>
      <c r="R150" s="186">
        <f t="shared" si="118"/>
        <v>0</v>
      </c>
    </row>
    <row r="151" spans="1:18" ht="56.25" x14ac:dyDescent="0.25">
      <c r="A151" s="190" t="s">
        <v>1</v>
      </c>
      <c r="B151" s="189" t="s">
        <v>165</v>
      </c>
      <c r="C151" s="188">
        <v>503</v>
      </c>
      <c r="D151" s="220" t="s">
        <v>285</v>
      </c>
      <c r="E151" s="220" t="s">
        <v>6</v>
      </c>
      <c r="F151" s="190" t="s">
        <v>7</v>
      </c>
      <c r="G151" s="190" t="s">
        <v>58</v>
      </c>
      <c r="H151" s="190" t="s">
        <v>164</v>
      </c>
      <c r="I151" s="190" t="s">
        <v>129</v>
      </c>
      <c r="J151" s="207" t="s">
        <v>1</v>
      </c>
      <c r="K151" s="185"/>
      <c r="L151" s="186">
        <f>L152</f>
        <v>1905399.92</v>
      </c>
      <c r="M151" s="186">
        <f t="shared" ref="M151:R151" si="119">M152</f>
        <v>0</v>
      </c>
      <c r="N151" s="186">
        <f t="shared" si="119"/>
        <v>0</v>
      </c>
      <c r="O151" s="186">
        <f t="shared" si="119"/>
        <v>2117462.42</v>
      </c>
      <c r="P151" s="186">
        <f t="shared" si="119"/>
        <v>0</v>
      </c>
      <c r="Q151" s="186">
        <f t="shared" si="119"/>
        <v>1905399.92</v>
      </c>
      <c r="R151" s="186">
        <f t="shared" si="119"/>
        <v>0</v>
      </c>
    </row>
    <row r="152" spans="1:18" ht="59.25" customHeight="1" x14ac:dyDescent="0.25">
      <c r="A152" s="190" t="s">
        <v>1</v>
      </c>
      <c r="B152" s="189" t="s">
        <v>127</v>
      </c>
      <c r="C152" s="188">
        <v>503</v>
      </c>
      <c r="D152" s="220" t="s">
        <v>285</v>
      </c>
      <c r="E152" s="220" t="s">
        <v>6</v>
      </c>
      <c r="F152" s="190" t="s">
        <v>7</v>
      </c>
      <c r="G152" s="190" t="s">
        <v>58</v>
      </c>
      <c r="H152" s="190" t="s">
        <v>164</v>
      </c>
      <c r="I152" s="190" t="s">
        <v>129</v>
      </c>
      <c r="J152" s="207">
        <v>600</v>
      </c>
      <c r="K152" s="185"/>
      <c r="L152" s="186">
        <f>L153</f>
        <v>1905399.92</v>
      </c>
      <c r="M152" s="186">
        <f t="shared" ref="M152:R152" si="120">M153</f>
        <v>0</v>
      </c>
      <c r="N152" s="186">
        <f t="shared" si="120"/>
        <v>0</v>
      </c>
      <c r="O152" s="186">
        <f t="shared" si="120"/>
        <v>2117462.42</v>
      </c>
      <c r="P152" s="186">
        <f t="shared" si="120"/>
        <v>0</v>
      </c>
      <c r="Q152" s="186">
        <f t="shared" si="120"/>
        <v>1905399.92</v>
      </c>
      <c r="R152" s="186">
        <f t="shared" si="120"/>
        <v>0</v>
      </c>
    </row>
    <row r="153" spans="1:18" ht="18.75" x14ac:dyDescent="0.25">
      <c r="A153" s="190" t="s">
        <v>1</v>
      </c>
      <c r="B153" s="189" t="s">
        <v>128</v>
      </c>
      <c r="C153" s="188">
        <v>503</v>
      </c>
      <c r="D153" s="220" t="s">
        <v>285</v>
      </c>
      <c r="E153" s="220" t="s">
        <v>6</v>
      </c>
      <c r="F153" s="190" t="s">
        <v>7</v>
      </c>
      <c r="G153" s="190" t="s">
        <v>58</v>
      </c>
      <c r="H153" s="190" t="s">
        <v>164</v>
      </c>
      <c r="I153" s="190" t="s">
        <v>129</v>
      </c>
      <c r="J153" s="207" t="s">
        <v>3</v>
      </c>
      <c r="K153" s="185"/>
      <c r="L153" s="186">
        <v>1905399.92</v>
      </c>
      <c r="M153" s="185"/>
      <c r="N153" s="184">
        <v>0</v>
      </c>
      <c r="O153" s="183">
        <v>2117462.42</v>
      </c>
      <c r="P153" s="183">
        <v>0</v>
      </c>
      <c r="Q153" s="183">
        <v>1905399.92</v>
      </c>
      <c r="R153" s="182">
        <v>0</v>
      </c>
    </row>
    <row r="154" spans="1:18" ht="93.75" x14ac:dyDescent="0.25">
      <c r="A154" s="190"/>
      <c r="B154" s="189" t="s">
        <v>466</v>
      </c>
      <c r="C154" s="188">
        <v>503</v>
      </c>
      <c r="D154" s="220" t="s">
        <v>285</v>
      </c>
      <c r="E154" s="220" t="s">
        <v>6</v>
      </c>
      <c r="F154" s="190" t="s">
        <v>7</v>
      </c>
      <c r="G154" s="190" t="s">
        <v>58</v>
      </c>
      <c r="H154" s="190" t="s">
        <v>164</v>
      </c>
      <c r="I154" s="190" t="s">
        <v>463</v>
      </c>
      <c r="J154" s="207"/>
      <c r="K154" s="185"/>
      <c r="L154" s="186">
        <f>L155</f>
        <v>1038996</v>
      </c>
      <c r="M154" s="186">
        <f t="shared" ref="M154:R154" si="121">M155</f>
        <v>0</v>
      </c>
      <c r="N154" s="186">
        <f t="shared" si="121"/>
        <v>0</v>
      </c>
      <c r="O154" s="186">
        <f t="shared" si="121"/>
        <v>1038996</v>
      </c>
      <c r="P154" s="186">
        <f t="shared" si="121"/>
        <v>0</v>
      </c>
      <c r="Q154" s="186">
        <f t="shared" si="121"/>
        <v>1038996</v>
      </c>
      <c r="R154" s="186">
        <f t="shared" si="121"/>
        <v>0</v>
      </c>
    </row>
    <row r="155" spans="1:18" ht="56.25" x14ac:dyDescent="0.25">
      <c r="A155" s="190"/>
      <c r="B155" s="189" t="s">
        <v>127</v>
      </c>
      <c r="C155" s="188">
        <v>503</v>
      </c>
      <c r="D155" s="220" t="s">
        <v>285</v>
      </c>
      <c r="E155" s="220" t="s">
        <v>6</v>
      </c>
      <c r="F155" s="190" t="s">
        <v>7</v>
      </c>
      <c r="G155" s="190" t="s">
        <v>58</v>
      </c>
      <c r="H155" s="190" t="s">
        <v>164</v>
      </c>
      <c r="I155" s="190" t="s">
        <v>463</v>
      </c>
      <c r="J155" s="207">
        <v>600</v>
      </c>
      <c r="K155" s="185"/>
      <c r="L155" s="186">
        <f>L156</f>
        <v>1038996</v>
      </c>
      <c r="M155" s="186">
        <f t="shared" ref="M155:R155" si="122">M156</f>
        <v>0</v>
      </c>
      <c r="N155" s="186">
        <f t="shared" si="122"/>
        <v>0</v>
      </c>
      <c r="O155" s="186">
        <f t="shared" si="122"/>
        <v>1038996</v>
      </c>
      <c r="P155" s="186">
        <f t="shared" si="122"/>
        <v>0</v>
      </c>
      <c r="Q155" s="186">
        <f t="shared" si="122"/>
        <v>1038996</v>
      </c>
      <c r="R155" s="186">
        <f t="shared" si="122"/>
        <v>0</v>
      </c>
    </row>
    <row r="156" spans="1:18" ht="18.75" x14ac:dyDescent="0.25">
      <c r="A156" s="190"/>
      <c r="B156" s="189" t="s">
        <v>128</v>
      </c>
      <c r="C156" s="188">
        <v>503</v>
      </c>
      <c r="D156" s="220" t="s">
        <v>285</v>
      </c>
      <c r="E156" s="220" t="s">
        <v>6</v>
      </c>
      <c r="F156" s="190" t="s">
        <v>7</v>
      </c>
      <c r="G156" s="190" t="s">
        <v>58</v>
      </c>
      <c r="H156" s="190" t="s">
        <v>164</v>
      </c>
      <c r="I156" s="190" t="s">
        <v>463</v>
      </c>
      <c r="J156" s="207">
        <v>610</v>
      </c>
      <c r="K156" s="185"/>
      <c r="L156" s="186">
        <v>1038996</v>
      </c>
      <c r="M156" s="185"/>
      <c r="N156" s="184">
        <v>0</v>
      </c>
      <c r="O156" s="183">
        <v>1038996</v>
      </c>
      <c r="P156" s="183">
        <v>0</v>
      </c>
      <c r="Q156" s="183">
        <v>1038996</v>
      </c>
      <c r="R156" s="182">
        <v>0</v>
      </c>
    </row>
    <row r="157" spans="1:18" ht="56.25" x14ac:dyDescent="0.25">
      <c r="A157" s="190" t="s">
        <v>1</v>
      </c>
      <c r="B157" s="189" t="s">
        <v>223</v>
      </c>
      <c r="C157" s="188">
        <v>503</v>
      </c>
      <c r="D157" s="220" t="s">
        <v>285</v>
      </c>
      <c r="E157" s="220" t="s">
        <v>6</v>
      </c>
      <c r="F157" s="190" t="s">
        <v>7</v>
      </c>
      <c r="G157" s="190" t="s">
        <v>58</v>
      </c>
      <c r="H157" s="190" t="s">
        <v>166</v>
      </c>
      <c r="I157" s="190" t="s">
        <v>108</v>
      </c>
      <c r="J157" s="207" t="s">
        <v>1</v>
      </c>
      <c r="K157" s="185"/>
      <c r="L157" s="186">
        <f>L158+L161</f>
        <v>8654401.129999999</v>
      </c>
      <c r="M157" s="186">
        <f t="shared" ref="M157:R157" si="123">M158+M161</f>
        <v>0</v>
      </c>
      <c r="N157" s="186">
        <f t="shared" si="123"/>
        <v>0</v>
      </c>
      <c r="O157" s="186">
        <f t="shared" si="123"/>
        <v>9007463.629999999</v>
      </c>
      <c r="P157" s="186">
        <f t="shared" si="123"/>
        <v>0</v>
      </c>
      <c r="Q157" s="186">
        <f t="shared" si="123"/>
        <v>8795401.129999999</v>
      </c>
      <c r="R157" s="186">
        <f t="shared" si="123"/>
        <v>0</v>
      </c>
    </row>
    <row r="158" spans="1:18" ht="37.5" x14ac:dyDescent="0.25">
      <c r="A158" s="190" t="s">
        <v>1</v>
      </c>
      <c r="B158" s="189" t="s">
        <v>167</v>
      </c>
      <c r="C158" s="188">
        <v>503</v>
      </c>
      <c r="D158" s="220" t="s">
        <v>285</v>
      </c>
      <c r="E158" s="220" t="s">
        <v>6</v>
      </c>
      <c r="F158" s="190" t="s">
        <v>7</v>
      </c>
      <c r="G158" s="190" t="s">
        <v>58</v>
      </c>
      <c r="H158" s="190" t="s">
        <v>166</v>
      </c>
      <c r="I158" s="190" t="s">
        <v>129</v>
      </c>
      <c r="J158" s="207" t="s">
        <v>1</v>
      </c>
      <c r="K158" s="185"/>
      <c r="L158" s="186">
        <f>L159</f>
        <v>2791495.13</v>
      </c>
      <c r="M158" s="186">
        <f t="shared" ref="M158:R158" si="124">M159</f>
        <v>0</v>
      </c>
      <c r="N158" s="186">
        <f t="shared" si="124"/>
        <v>0</v>
      </c>
      <c r="O158" s="186">
        <f t="shared" si="124"/>
        <v>3144557.63</v>
      </c>
      <c r="P158" s="186">
        <f t="shared" si="124"/>
        <v>0</v>
      </c>
      <c r="Q158" s="186">
        <f t="shared" si="124"/>
        <v>2932495.13</v>
      </c>
      <c r="R158" s="186">
        <f t="shared" si="124"/>
        <v>0</v>
      </c>
    </row>
    <row r="159" spans="1:18" ht="56.25" x14ac:dyDescent="0.25">
      <c r="A159" s="190" t="s">
        <v>1</v>
      </c>
      <c r="B159" s="189" t="s">
        <v>127</v>
      </c>
      <c r="C159" s="188">
        <v>503</v>
      </c>
      <c r="D159" s="220" t="s">
        <v>285</v>
      </c>
      <c r="E159" s="220" t="s">
        <v>6</v>
      </c>
      <c r="F159" s="190" t="s">
        <v>7</v>
      </c>
      <c r="G159" s="190" t="s">
        <v>58</v>
      </c>
      <c r="H159" s="190" t="s">
        <v>166</v>
      </c>
      <c r="I159" s="190" t="s">
        <v>129</v>
      </c>
      <c r="J159" s="207">
        <v>600</v>
      </c>
      <c r="K159" s="185"/>
      <c r="L159" s="186">
        <f>L160</f>
        <v>2791495.13</v>
      </c>
      <c r="M159" s="186">
        <f t="shared" ref="M159:R159" si="125">M160</f>
        <v>0</v>
      </c>
      <c r="N159" s="186">
        <f t="shared" si="125"/>
        <v>0</v>
      </c>
      <c r="O159" s="186">
        <f t="shared" si="125"/>
        <v>3144557.63</v>
      </c>
      <c r="P159" s="186">
        <f t="shared" si="125"/>
        <v>0</v>
      </c>
      <c r="Q159" s="186">
        <f t="shared" si="125"/>
        <v>2932495.13</v>
      </c>
      <c r="R159" s="186">
        <f t="shared" si="125"/>
        <v>0</v>
      </c>
    </row>
    <row r="160" spans="1:18" ht="18.75" x14ac:dyDescent="0.25">
      <c r="A160" s="190" t="s">
        <v>1</v>
      </c>
      <c r="B160" s="189" t="s">
        <v>128</v>
      </c>
      <c r="C160" s="188">
        <v>503</v>
      </c>
      <c r="D160" s="220" t="s">
        <v>285</v>
      </c>
      <c r="E160" s="220" t="s">
        <v>6</v>
      </c>
      <c r="F160" s="190" t="s">
        <v>7</v>
      </c>
      <c r="G160" s="190" t="s">
        <v>58</v>
      </c>
      <c r="H160" s="190" t="s">
        <v>166</v>
      </c>
      <c r="I160" s="190" t="s">
        <v>129</v>
      </c>
      <c r="J160" s="207" t="s">
        <v>3</v>
      </c>
      <c r="K160" s="185"/>
      <c r="L160" s="186">
        <v>2791495.13</v>
      </c>
      <c r="M160" s="185"/>
      <c r="N160" s="184">
        <v>0</v>
      </c>
      <c r="O160" s="183">
        <v>3144557.63</v>
      </c>
      <c r="P160" s="183">
        <v>0</v>
      </c>
      <c r="Q160" s="183">
        <v>2932495.13</v>
      </c>
      <c r="R160" s="182">
        <v>0</v>
      </c>
    </row>
    <row r="161" spans="1:18" ht="93.75" x14ac:dyDescent="0.25">
      <c r="A161" s="190"/>
      <c r="B161" s="212" t="s">
        <v>467</v>
      </c>
      <c r="C161" s="188">
        <v>503</v>
      </c>
      <c r="D161" s="220" t="s">
        <v>285</v>
      </c>
      <c r="E161" s="220" t="s">
        <v>6</v>
      </c>
      <c r="F161" s="190" t="s">
        <v>7</v>
      </c>
      <c r="G161" s="190" t="s">
        <v>58</v>
      </c>
      <c r="H161" s="190" t="s">
        <v>166</v>
      </c>
      <c r="I161" s="190" t="s">
        <v>463</v>
      </c>
      <c r="J161" s="207"/>
      <c r="K161" s="185"/>
      <c r="L161" s="186">
        <f>L162</f>
        <v>5862906</v>
      </c>
      <c r="M161" s="186">
        <f t="shared" ref="M161:R161" si="126">M162</f>
        <v>0</v>
      </c>
      <c r="N161" s="186">
        <f t="shared" si="126"/>
        <v>0</v>
      </c>
      <c r="O161" s="186">
        <f t="shared" si="126"/>
        <v>5862906</v>
      </c>
      <c r="P161" s="186">
        <f t="shared" si="126"/>
        <v>0</v>
      </c>
      <c r="Q161" s="186">
        <f t="shared" si="126"/>
        <v>5862906</v>
      </c>
      <c r="R161" s="186">
        <f t="shared" si="126"/>
        <v>0</v>
      </c>
    </row>
    <row r="162" spans="1:18" ht="56.25" x14ac:dyDescent="0.25">
      <c r="A162" s="190"/>
      <c r="B162" s="189" t="s">
        <v>127</v>
      </c>
      <c r="C162" s="188">
        <v>503</v>
      </c>
      <c r="D162" s="220" t="s">
        <v>285</v>
      </c>
      <c r="E162" s="220" t="s">
        <v>6</v>
      </c>
      <c r="F162" s="190" t="s">
        <v>7</v>
      </c>
      <c r="G162" s="190" t="s">
        <v>58</v>
      </c>
      <c r="H162" s="190" t="s">
        <v>166</v>
      </c>
      <c r="I162" s="190" t="s">
        <v>463</v>
      </c>
      <c r="J162" s="207">
        <v>600</v>
      </c>
      <c r="K162" s="185"/>
      <c r="L162" s="186">
        <f>L163</f>
        <v>5862906</v>
      </c>
      <c r="M162" s="186">
        <f t="shared" ref="M162:R162" si="127">M163</f>
        <v>0</v>
      </c>
      <c r="N162" s="186">
        <f t="shared" si="127"/>
        <v>0</v>
      </c>
      <c r="O162" s="186">
        <f t="shared" si="127"/>
        <v>5862906</v>
      </c>
      <c r="P162" s="186">
        <f t="shared" si="127"/>
        <v>0</v>
      </c>
      <c r="Q162" s="186">
        <f t="shared" si="127"/>
        <v>5862906</v>
      </c>
      <c r="R162" s="186">
        <f t="shared" si="127"/>
        <v>0</v>
      </c>
    </row>
    <row r="163" spans="1:18" ht="18.75" x14ac:dyDescent="0.25">
      <c r="A163" s="190"/>
      <c r="B163" s="189" t="s">
        <v>128</v>
      </c>
      <c r="C163" s="188">
        <v>503</v>
      </c>
      <c r="D163" s="220" t="s">
        <v>285</v>
      </c>
      <c r="E163" s="220" t="s">
        <v>6</v>
      </c>
      <c r="F163" s="190" t="s">
        <v>7</v>
      </c>
      <c r="G163" s="190" t="s">
        <v>58</v>
      </c>
      <c r="H163" s="190" t="s">
        <v>166</v>
      </c>
      <c r="I163" s="190" t="s">
        <v>463</v>
      </c>
      <c r="J163" s="207">
        <v>610</v>
      </c>
      <c r="K163" s="185"/>
      <c r="L163" s="186">
        <v>5862906</v>
      </c>
      <c r="M163" s="185"/>
      <c r="N163" s="184">
        <v>0</v>
      </c>
      <c r="O163" s="183">
        <v>5862906</v>
      </c>
      <c r="P163" s="183">
        <v>0</v>
      </c>
      <c r="Q163" s="183">
        <v>5862906</v>
      </c>
      <c r="R163" s="182">
        <v>0</v>
      </c>
    </row>
    <row r="164" spans="1:18" ht="37.5" x14ac:dyDescent="0.25">
      <c r="A164" s="190" t="s">
        <v>1</v>
      </c>
      <c r="B164" s="189" t="s">
        <v>36</v>
      </c>
      <c r="C164" s="188">
        <v>503</v>
      </c>
      <c r="D164" s="220" t="s">
        <v>285</v>
      </c>
      <c r="E164" s="220" t="s">
        <v>69</v>
      </c>
      <c r="F164" s="190" t="s">
        <v>1</v>
      </c>
      <c r="G164" s="190" t="s">
        <v>1</v>
      </c>
      <c r="H164" s="190" t="s">
        <v>1</v>
      </c>
      <c r="I164" s="190" t="s">
        <v>1</v>
      </c>
      <c r="J164" s="207" t="s">
        <v>1</v>
      </c>
      <c r="K164" s="185"/>
      <c r="L164" s="186">
        <f t="shared" ref="L164:R164" si="128">L165+L171</f>
        <v>24902384.399999999</v>
      </c>
      <c r="M164" s="186">
        <f t="shared" si="128"/>
        <v>0</v>
      </c>
      <c r="N164" s="186">
        <f t="shared" si="128"/>
        <v>0</v>
      </c>
      <c r="O164" s="186">
        <f t="shared" si="128"/>
        <v>25228461.899999999</v>
      </c>
      <c r="P164" s="186">
        <f t="shared" si="128"/>
        <v>0</v>
      </c>
      <c r="Q164" s="186">
        <f t="shared" si="128"/>
        <v>24228614.399999999</v>
      </c>
      <c r="R164" s="186">
        <f t="shared" si="128"/>
        <v>0</v>
      </c>
    </row>
    <row r="165" spans="1:18" ht="75" x14ac:dyDescent="0.25">
      <c r="A165" s="190" t="s">
        <v>1</v>
      </c>
      <c r="B165" s="212" t="s">
        <v>445</v>
      </c>
      <c r="C165" s="188">
        <v>503</v>
      </c>
      <c r="D165" s="220" t="s">
        <v>285</v>
      </c>
      <c r="E165" s="220" t="s">
        <v>69</v>
      </c>
      <c r="F165" s="190" t="s">
        <v>6</v>
      </c>
      <c r="G165" s="190" t="s">
        <v>107</v>
      </c>
      <c r="H165" s="190" t="s">
        <v>10</v>
      </c>
      <c r="I165" s="190" t="s">
        <v>108</v>
      </c>
      <c r="J165" s="207" t="s">
        <v>1</v>
      </c>
      <c r="K165" s="185"/>
      <c r="L165" s="186">
        <f>L166</f>
        <v>3382087</v>
      </c>
      <c r="M165" s="186">
        <f t="shared" ref="M165:R165" si="129">M166</f>
        <v>0</v>
      </c>
      <c r="N165" s="186">
        <f t="shared" si="129"/>
        <v>0</v>
      </c>
      <c r="O165" s="186">
        <f t="shared" si="129"/>
        <v>3390087</v>
      </c>
      <c r="P165" s="186">
        <f t="shared" si="129"/>
        <v>0</v>
      </c>
      <c r="Q165" s="186">
        <f t="shared" si="129"/>
        <v>3390087</v>
      </c>
      <c r="R165" s="186">
        <f t="shared" si="129"/>
        <v>0</v>
      </c>
    </row>
    <row r="166" spans="1:18" ht="37.5" x14ac:dyDescent="0.25">
      <c r="A166" s="190" t="s">
        <v>1</v>
      </c>
      <c r="B166" s="189" t="s">
        <v>109</v>
      </c>
      <c r="C166" s="188">
        <v>503</v>
      </c>
      <c r="D166" s="220" t="s">
        <v>285</v>
      </c>
      <c r="E166" s="220" t="s">
        <v>69</v>
      </c>
      <c r="F166" s="190" t="s">
        <v>6</v>
      </c>
      <c r="G166" s="190" t="s">
        <v>110</v>
      </c>
      <c r="H166" s="190" t="s">
        <v>10</v>
      </c>
      <c r="I166" s="190" t="s">
        <v>108</v>
      </c>
      <c r="J166" s="207" t="s">
        <v>1</v>
      </c>
      <c r="K166" s="185"/>
      <c r="L166" s="186">
        <f>L167</f>
        <v>3382087</v>
      </c>
      <c r="M166" s="186">
        <f t="shared" ref="M166:R166" si="130">M167</f>
        <v>0</v>
      </c>
      <c r="N166" s="186">
        <f t="shared" si="130"/>
        <v>0</v>
      </c>
      <c r="O166" s="186">
        <f t="shared" si="130"/>
        <v>3390087</v>
      </c>
      <c r="P166" s="186">
        <f t="shared" si="130"/>
        <v>0</v>
      </c>
      <c r="Q166" s="186">
        <f t="shared" si="130"/>
        <v>3390087</v>
      </c>
      <c r="R166" s="186">
        <f t="shared" si="130"/>
        <v>0</v>
      </c>
    </row>
    <row r="167" spans="1:18" ht="37.5" x14ac:dyDescent="0.25">
      <c r="A167" s="190" t="s">
        <v>1</v>
      </c>
      <c r="B167" s="189" t="s">
        <v>111</v>
      </c>
      <c r="C167" s="188">
        <v>503</v>
      </c>
      <c r="D167" s="220" t="s">
        <v>285</v>
      </c>
      <c r="E167" s="220" t="s">
        <v>69</v>
      </c>
      <c r="F167" s="190" t="s">
        <v>6</v>
      </c>
      <c r="G167" s="190" t="s">
        <v>110</v>
      </c>
      <c r="H167" s="190" t="s">
        <v>66</v>
      </c>
      <c r="I167" s="190" t="s">
        <v>108</v>
      </c>
      <c r="J167" s="207" t="s">
        <v>1</v>
      </c>
      <c r="K167" s="185"/>
      <c r="L167" s="186">
        <f>L168</f>
        <v>3382087</v>
      </c>
      <c r="M167" s="186">
        <f t="shared" ref="M167:R167" si="131">M168</f>
        <v>0</v>
      </c>
      <c r="N167" s="186">
        <f t="shared" si="131"/>
        <v>0</v>
      </c>
      <c r="O167" s="186">
        <f t="shared" si="131"/>
        <v>3390087</v>
      </c>
      <c r="P167" s="186">
        <f t="shared" si="131"/>
        <v>0</v>
      </c>
      <c r="Q167" s="186">
        <f t="shared" si="131"/>
        <v>3390087</v>
      </c>
      <c r="R167" s="186">
        <f t="shared" si="131"/>
        <v>0</v>
      </c>
    </row>
    <row r="168" spans="1:18" ht="56.25" x14ac:dyDescent="0.25">
      <c r="A168" s="190" t="s">
        <v>1</v>
      </c>
      <c r="B168" s="189" t="s">
        <v>218</v>
      </c>
      <c r="C168" s="188">
        <v>503</v>
      </c>
      <c r="D168" s="220" t="s">
        <v>285</v>
      </c>
      <c r="E168" s="220" t="s">
        <v>69</v>
      </c>
      <c r="F168" s="190" t="s">
        <v>6</v>
      </c>
      <c r="G168" s="190" t="s">
        <v>110</v>
      </c>
      <c r="H168" s="190" t="s">
        <v>66</v>
      </c>
      <c r="I168" s="190" t="s">
        <v>112</v>
      </c>
      <c r="J168" s="207" t="s">
        <v>1</v>
      </c>
      <c r="K168" s="185"/>
      <c r="L168" s="186">
        <f>L169</f>
        <v>3382087</v>
      </c>
      <c r="M168" s="186">
        <f t="shared" ref="M168:R168" si="132">M169</f>
        <v>0</v>
      </c>
      <c r="N168" s="186">
        <f t="shared" si="132"/>
        <v>0</v>
      </c>
      <c r="O168" s="186">
        <f t="shared" si="132"/>
        <v>3390087</v>
      </c>
      <c r="P168" s="186">
        <f t="shared" si="132"/>
        <v>0</v>
      </c>
      <c r="Q168" s="186">
        <f t="shared" si="132"/>
        <v>3390087</v>
      </c>
      <c r="R168" s="186">
        <f t="shared" si="132"/>
        <v>0</v>
      </c>
    </row>
    <row r="169" spans="1:18" ht="56.25" customHeight="1" x14ac:dyDescent="0.25">
      <c r="A169" s="190" t="s">
        <v>1</v>
      </c>
      <c r="B169" s="189" t="s">
        <v>113</v>
      </c>
      <c r="C169" s="188">
        <v>503</v>
      </c>
      <c r="D169" s="220" t="s">
        <v>285</v>
      </c>
      <c r="E169" s="220" t="s">
        <v>69</v>
      </c>
      <c r="F169" s="190" t="s">
        <v>6</v>
      </c>
      <c r="G169" s="190" t="s">
        <v>110</v>
      </c>
      <c r="H169" s="190" t="s">
        <v>66</v>
      </c>
      <c r="I169" s="190" t="s">
        <v>112</v>
      </c>
      <c r="J169" s="207">
        <v>100</v>
      </c>
      <c r="K169" s="185"/>
      <c r="L169" s="186">
        <f>L170</f>
        <v>3382087</v>
      </c>
      <c r="M169" s="186">
        <f t="shared" ref="M169:R169" si="133">M170</f>
        <v>0</v>
      </c>
      <c r="N169" s="186">
        <f t="shared" si="133"/>
        <v>0</v>
      </c>
      <c r="O169" s="186">
        <f t="shared" si="133"/>
        <v>3390087</v>
      </c>
      <c r="P169" s="186">
        <f t="shared" si="133"/>
        <v>0</v>
      </c>
      <c r="Q169" s="186">
        <f t="shared" si="133"/>
        <v>3390087</v>
      </c>
      <c r="R169" s="186">
        <f t="shared" si="133"/>
        <v>0</v>
      </c>
    </row>
    <row r="170" spans="1:18" ht="37.5" x14ac:dyDescent="0.25">
      <c r="A170" s="190" t="s">
        <v>1</v>
      </c>
      <c r="B170" s="189" t="s">
        <v>114</v>
      </c>
      <c r="C170" s="188">
        <v>503</v>
      </c>
      <c r="D170" s="220" t="s">
        <v>285</v>
      </c>
      <c r="E170" s="220" t="s">
        <v>69</v>
      </c>
      <c r="F170" s="190" t="s">
        <v>6</v>
      </c>
      <c r="G170" s="190" t="s">
        <v>110</v>
      </c>
      <c r="H170" s="190" t="s">
        <v>66</v>
      </c>
      <c r="I170" s="190" t="s">
        <v>112</v>
      </c>
      <c r="J170" s="207" t="s">
        <v>76</v>
      </c>
      <c r="K170" s="185"/>
      <c r="L170" s="186">
        <v>3382087</v>
      </c>
      <c r="M170" s="185"/>
      <c r="N170" s="184">
        <v>0</v>
      </c>
      <c r="O170" s="183">
        <v>3390087</v>
      </c>
      <c r="P170" s="183">
        <v>0</v>
      </c>
      <c r="Q170" s="183">
        <v>3390087</v>
      </c>
      <c r="R170" s="182">
        <v>0</v>
      </c>
    </row>
    <row r="171" spans="1:18" ht="75" x14ac:dyDescent="0.25">
      <c r="A171" s="190" t="s">
        <v>1</v>
      </c>
      <c r="B171" s="212" t="s">
        <v>451</v>
      </c>
      <c r="C171" s="188">
        <v>503</v>
      </c>
      <c r="D171" s="220" t="s">
        <v>285</v>
      </c>
      <c r="E171" s="220" t="s">
        <v>69</v>
      </c>
      <c r="F171" s="190" t="s">
        <v>7</v>
      </c>
      <c r="G171" s="190" t="s">
        <v>107</v>
      </c>
      <c r="H171" s="190" t="s">
        <v>10</v>
      </c>
      <c r="I171" s="190" t="s">
        <v>108</v>
      </c>
      <c r="J171" s="207" t="s">
        <v>1</v>
      </c>
      <c r="K171" s="185"/>
      <c r="L171" s="186">
        <f>L172</f>
        <v>21520297.399999999</v>
      </c>
      <c r="M171" s="186">
        <f t="shared" ref="M171:R171" si="134">M172</f>
        <v>0</v>
      </c>
      <c r="N171" s="186">
        <f t="shared" si="134"/>
        <v>0</v>
      </c>
      <c r="O171" s="186">
        <f t="shared" si="134"/>
        <v>21838374.899999999</v>
      </c>
      <c r="P171" s="186">
        <f t="shared" si="134"/>
        <v>0</v>
      </c>
      <c r="Q171" s="186">
        <f t="shared" si="134"/>
        <v>20838527.399999999</v>
      </c>
      <c r="R171" s="186">
        <f t="shared" si="134"/>
        <v>0</v>
      </c>
    </row>
    <row r="172" spans="1:18" ht="18.75" x14ac:dyDescent="0.25">
      <c r="A172" s="190" t="s">
        <v>1</v>
      </c>
      <c r="B172" s="189" t="s">
        <v>135</v>
      </c>
      <c r="C172" s="188">
        <v>503</v>
      </c>
      <c r="D172" s="220" t="s">
        <v>285</v>
      </c>
      <c r="E172" s="220" t="s">
        <v>69</v>
      </c>
      <c r="F172" s="190" t="s">
        <v>7</v>
      </c>
      <c r="G172" s="190" t="s">
        <v>58</v>
      </c>
      <c r="H172" s="190" t="s">
        <v>10</v>
      </c>
      <c r="I172" s="190" t="s">
        <v>108</v>
      </c>
      <c r="J172" s="207" t="s">
        <v>1</v>
      </c>
      <c r="K172" s="185"/>
      <c r="L172" s="186">
        <f>L173</f>
        <v>21520297.399999999</v>
      </c>
      <c r="M172" s="186">
        <f t="shared" ref="M172:R172" si="135">M173</f>
        <v>0</v>
      </c>
      <c r="N172" s="186">
        <f t="shared" si="135"/>
        <v>0</v>
      </c>
      <c r="O172" s="186">
        <f t="shared" si="135"/>
        <v>21838374.899999999</v>
      </c>
      <c r="P172" s="186">
        <f t="shared" si="135"/>
        <v>0</v>
      </c>
      <c r="Q172" s="186">
        <f t="shared" si="135"/>
        <v>20838527.399999999</v>
      </c>
      <c r="R172" s="186">
        <f t="shared" si="135"/>
        <v>0</v>
      </c>
    </row>
    <row r="173" spans="1:18" ht="72" customHeight="1" x14ac:dyDescent="0.25">
      <c r="A173" s="190" t="s">
        <v>1</v>
      </c>
      <c r="B173" s="189" t="s">
        <v>224</v>
      </c>
      <c r="C173" s="188">
        <v>503</v>
      </c>
      <c r="D173" s="220" t="s">
        <v>285</v>
      </c>
      <c r="E173" s="220" t="s">
        <v>69</v>
      </c>
      <c r="F173" s="190" t="s">
        <v>7</v>
      </c>
      <c r="G173" s="190" t="s">
        <v>58</v>
      </c>
      <c r="H173" s="190" t="s">
        <v>169</v>
      </c>
      <c r="I173" s="190" t="s">
        <v>108</v>
      </c>
      <c r="J173" s="207" t="s">
        <v>1</v>
      </c>
      <c r="K173" s="185"/>
      <c r="L173" s="186">
        <f>L174</f>
        <v>21520297.399999999</v>
      </c>
      <c r="M173" s="186">
        <f t="shared" ref="M173:R173" si="136">M174</f>
        <v>0</v>
      </c>
      <c r="N173" s="186">
        <f t="shared" si="136"/>
        <v>0</v>
      </c>
      <c r="O173" s="186">
        <f t="shared" si="136"/>
        <v>21838374.899999999</v>
      </c>
      <c r="P173" s="186">
        <f t="shared" si="136"/>
        <v>0</v>
      </c>
      <c r="Q173" s="186">
        <f t="shared" si="136"/>
        <v>20838527.399999999</v>
      </c>
      <c r="R173" s="186">
        <f t="shared" si="136"/>
        <v>0</v>
      </c>
    </row>
    <row r="174" spans="1:18" ht="37.5" x14ac:dyDescent="0.25">
      <c r="A174" s="190" t="s">
        <v>1</v>
      </c>
      <c r="B174" s="189" t="s">
        <v>170</v>
      </c>
      <c r="C174" s="188">
        <v>503</v>
      </c>
      <c r="D174" s="220" t="s">
        <v>285</v>
      </c>
      <c r="E174" s="220" t="s">
        <v>69</v>
      </c>
      <c r="F174" s="190" t="s">
        <v>7</v>
      </c>
      <c r="G174" s="190" t="s">
        <v>58</v>
      </c>
      <c r="H174" s="190" t="s">
        <v>169</v>
      </c>
      <c r="I174" s="190" t="s">
        <v>129</v>
      </c>
      <c r="J174" s="207" t="s">
        <v>1</v>
      </c>
      <c r="K174" s="185"/>
      <c r="L174" s="186">
        <f>L175+L177+L179</f>
        <v>21520297.399999999</v>
      </c>
      <c r="M174" s="186">
        <f t="shared" ref="M174:R174" si="137">M175+M177+M179</f>
        <v>0</v>
      </c>
      <c r="N174" s="186">
        <f t="shared" si="137"/>
        <v>0</v>
      </c>
      <c r="O174" s="186">
        <f t="shared" si="137"/>
        <v>21838374.899999999</v>
      </c>
      <c r="P174" s="186">
        <f t="shared" si="137"/>
        <v>0</v>
      </c>
      <c r="Q174" s="186">
        <f t="shared" si="137"/>
        <v>20838527.399999999</v>
      </c>
      <c r="R174" s="186">
        <f t="shared" si="137"/>
        <v>0</v>
      </c>
    </row>
    <row r="175" spans="1:18" ht="56.25" customHeight="1" x14ac:dyDescent="0.25">
      <c r="A175" s="190" t="s">
        <v>1</v>
      </c>
      <c r="B175" s="189" t="s">
        <v>113</v>
      </c>
      <c r="C175" s="188">
        <v>503</v>
      </c>
      <c r="D175" s="220" t="s">
        <v>285</v>
      </c>
      <c r="E175" s="220" t="s">
        <v>69</v>
      </c>
      <c r="F175" s="190" t="s">
        <v>7</v>
      </c>
      <c r="G175" s="190" t="s">
        <v>58</v>
      </c>
      <c r="H175" s="190" t="s">
        <v>169</v>
      </c>
      <c r="I175" s="190" t="s">
        <v>129</v>
      </c>
      <c r="J175" s="207">
        <v>100</v>
      </c>
      <c r="K175" s="185"/>
      <c r="L175" s="186">
        <f>L176</f>
        <v>19641876.399999999</v>
      </c>
      <c r="M175" s="186">
        <f t="shared" ref="M175:R175" si="138">M176</f>
        <v>0</v>
      </c>
      <c r="N175" s="186">
        <f t="shared" si="138"/>
        <v>0</v>
      </c>
      <c r="O175" s="186">
        <f t="shared" si="138"/>
        <v>19641876.399999999</v>
      </c>
      <c r="P175" s="186">
        <f t="shared" si="138"/>
        <v>0</v>
      </c>
      <c r="Q175" s="186">
        <f t="shared" si="138"/>
        <v>19641876.399999999</v>
      </c>
      <c r="R175" s="186">
        <f t="shared" si="138"/>
        <v>0</v>
      </c>
    </row>
    <row r="176" spans="1:18" ht="37.5" x14ac:dyDescent="0.25">
      <c r="A176" s="190" t="s">
        <v>1</v>
      </c>
      <c r="B176" s="189" t="s">
        <v>155</v>
      </c>
      <c r="C176" s="188">
        <v>503</v>
      </c>
      <c r="D176" s="220" t="s">
        <v>285</v>
      </c>
      <c r="E176" s="220" t="s">
        <v>69</v>
      </c>
      <c r="F176" s="190" t="s">
        <v>7</v>
      </c>
      <c r="G176" s="190" t="s">
        <v>58</v>
      </c>
      <c r="H176" s="190" t="s">
        <v>169</v>
      </c>
      <c r="I176" s="190" t="s">
        <v>129</v>
      </c>
      <c r="J176" s="207" t="s">
        <v>67</v>
      </c>
      <c r="K176" s="185"/>
      <c r="L176" s="186">
        <v>19641876.399999999</v>
      </c>
      <c r="M176" s="185"/>
      <c r="N176" s="184">
        <v>0</v>
      </c>
      <c r="O176" s="183">
        <v>19641876.399999999</v>
      </c>
      <c r="P176" s="183">
        <v>0</v>
      </c>
      <c r="Q176" s="183">
        <v>19641876.399999999</v>
      </c>
      <c r="R176" s="182">
        <v>0</v>
      </c>
    </row>
    <row r="177" spans="1:18" ht="56.25" x14ac:dyDescent="0.25">
      <c r="A177" s="190" t="s">
        <v>1</v>
      </c>
      <c r="B177" s="189" t="s">
        <v>120</v>
      </c>
      <c r="C177" s="188">
        <v>503</v>
      </c>
      <c r="D177" s="220" t="s">
        <v>285</v>
      </c>
      <c r="E177" s="220" t="s">
        <v>69</v>
      </c>
      <c r="F177" s="190" t="s">
        <v>7</v>
      </c>
      <c r="G177" s="190" t="s">
        <v>58</v>
      </c>
      <c r="H177" s="190" t="s">
        <v>169</v>
      </c>
      <c r="I177" s="190" t="s">
        <v>129</v>
      </c>
      <c r="J177" s="207">
        <v>200</v>
      </c>
      <c r="K177" s="185"/>
      <c r="L177" s="186">
        <f>L178</f>
        <v>1868421</v>
      </c>
      <c r="M177" s="186">
        <f t="shared" ref="M177:R177" si="139">M178</f>
        <v>0</v>
      </c>
      <c r="N177" s="186">
        <f t="shared" si="139"/>
        <v>0</v>
      </c>
      <c r="O177" s="186">
        <f t="shared" si="139"/>
        <v>2186498.5</v>
      </c>
      <c r="P177" s="186">
        <f t="shared" si="139"/>
        <v>0</v>
      </c>
      <c r="Q177" s="186">
        <f t="shared" si="139"/>
        <v>1186651</v>
      </c>
      <c r="R177" s="186">
        <f t="shared" si="139"/>
        <v>0</v>
      </c>
    </row>
    <row r="178" spans="1:18" ht="56.25" x14ac:dyDescent="0.25">
      <c r="A178" s="190" t="s">
        <v>1</v>
      </c>
      <c r="B178" s="189" t="s">
        <v>121</v>
      </c>
      <c r="C178" s="188">
        <v>503</v>
      </c>
      <c r="D178" s="220" t="s">
        <v>285</v>
      </c>
      <c r="E178" s="220" t="s">
        <v>69</v>
      </c>
      <c r="F178" s="190" t="s">
        <v>7</v>
      </c>
      <c r="G178" s="190" t="s">
        <v>58</v>
      </c>
      <c r="H178" s="190" t="s">
        <v>169</v>
      </c>
      <c r="I178" s="190" t="s">
        <v>129</v>
      </c>
      <c r="J178" s="207" t="s">
        <v>78</v>
      </c>
      <c r="K178" s="185"/>
      <c r="L178" s="186">
        <v>1868421</v>
      </c>
      <c r="M178" s="185"/>
      <c r="N178" s="184">
        <v>0</v>
      </c>
      <c r="O178" s="183">
        <v>2186498.5</v>
      </c>
      <c r="P178" s="183">
        <v>0</v>
      </c>
      <c r="Q178" s="183">
        <v>1186651</v>
      </c>
      <c r="R178" s="182">
        <v>0</v>
      </c>
    </row>
    <row r="179" spans="1:18" ht="21.75" customHeight="1" x14ac:dyDescent="0.25">
      <c r="A179" s="190" t="s">
        <v>1</v>
      </c>
      <c r="B179" s="189" t="s">
        <v>115</v>
      </c>
      <c r="C179" s="188">
        <v>503</v>
      </c>
      <c r="D179" s="220" t="s">
        <v>285</v>
      </c>
      <c r="E179" s="220" t="s">
        <v>69</v>
      </c>
      <c r="F179" s="190" t="s">
        <v>7</v>
      </c>
      <c r="G179" s="190" t="s">
        <v>58</v>
      </c>
      <c r="H179" s="190" t="s">
        <v>169</v>
      </c>
      <c r="I179" s="190" t="s">
        <v>129</v>
      </c>
      <c r="J179" s="207">
        <v>800</v>
      </c>
      <c r="K179" s="185"/>
      <c r="L179" s="186">
        <f>L180</f>
        <v>10000</v>
      </c>
      <c r="M179" s="186">
        <f t="shared" ref="M179:R179" si="140">M180</f>
        <v>0</v>
      </c>
      <c r="N179" s="186">
        <f t="shared" si="140"/>
        <v>0</v>
      </c>
      <c r="O179" s="186">
        <f t="shared" si="140"/>
        <v>10000</v>
      </c>
      <c r="P179" s="186">
        <f t="shared" si="140"/>
        <v>0</v>
      </c>
      <c r="Q179" s="186">
        <f t="shared" si="140"/>
        <v>10000</v>
      </c>
      <c r="R179" s="186">
        <f t="shared" si="140"/>
        <v>0</v>
      </c>
    </row>
    <row r="180" spans="1:18" ht="18.75" x14ac:dyDescent="0.25">
      <c r="A180" s="190" t="s">
        <v>1</v>
      </c>
      <c r="B180" s="189" t="s">
        <v>116</v>
      </c>
      <c r="C180" s="188">
        <v>503</v>
      </c>
      <c r="D180" s="220" t="s">
        <v>285</v>
      </c>
      <c r="E180" s="220" t="s">
        <v>69</v>
      </c>
      <c r="F180" s="190" t="s">
        <v>7</v>
      </c>
      <c r="G180" s="190" t="s">
        <v>58</v>
      </c>
      <c r="H180" s="190" t="s">
        <v>169</v>
      </c>
      <c r="I180" s="190" t="s">
        <v>129</v>
      </c>
      <c r="J180" s="207" t="s">
        <v>117</v>
      </c>
      <c r="K180" s="185"/>
      <c r="L180" s="186">
        <v>10000</v>
      </c>
      <c r="M180" s="185"/>
      <c r="N180" s="184">
        <v>0</v>
      </c>
      <c r="O180" s="183">
        <v>10000</v>
      </c>
      <c r="P180" s="183">
        <v>0</v>
      </c>
      <c r="Q180" s="183">
        <v>10000</v>
      </c>
      <c r="R180" s="182">
        <v>0</v>
      </c>
    </row>
    <row r="181" spans="1:18" ht="18.75" x14ac:dyDescent="0.25">
      <c r="A181" s="190" t="s">
        <v>1</v>
      </c>
      <c r="B181" s="189" t="s">
        <v>30</v>
      </c>
      <c r="C181" s="188">
        <v>503</v>
      </c>
      <c r="D181" s="219">
        <v>11</v>
      </c>
      <c r="E181" s="220" t="s">
        <v>10</v>
      </c>
      <c r="F181" s="190" t="s">
        <v>1</v>
      </c>
      <c r="G181" s="190" t="s">
        <v>1</v>
      </c>
      <c r="H181" s="190" t="s">
        <v>1</v>
      </c>
      <c r="I181" s="190" t="s">
        <v>1</v>
      </c>
      <c r="J181" s="207" t="s">
        <v>1</v>
      </c>
      <c r="K181" s="185"/>
      <c r="L181" s="186">
        <f t="shared" ref="L181:L187" si="141">L182</f>
        <v>0</v>
      </c>
      <c r="M181" s="186">
        <f t="shared" ref="M181:R181" si="142">M182</f>
        <v>0</v>
      </c>
      <c r="N181" s="186">
        <f t="shared" si="142"/>
        <v>0</v>
      </c>
      <c r="O181" s="186">
        <f t="shared" si="142"/>
        <v>100000</v>
      </c>
      <c r="P181" s="186">
        <f t="shared" si="142"/>
        <v>0</v>
      </c>
      <c r="Q181" s="186">
        <f t="shared" si="142"/>
        <v>100000</v>
      </c>
      <c r="R181" s="186">
        <f t="shared" si="142"/>
        <v>0</v>
      </c>
    </row>
    <row r="182" spans="1:18" ht="18.75" x14ac:dyDescent="0.25">
      <c r="A182" s="190" t="s">
        <v>1</v>
      </c>
      <c r="B182" s="189" t="s">
        <v>171</v>
      </c>
      <c r="C182" s="188">
        <v>503</v>
      </c>
      <c r="D182" s="219">
        <v>11</v>
      </c>
      <c r="E182" s="220" t="s">
        <v>6</v>
      </c>
      <c r="F182" s="190" t="s">
        <v>1</v>
      </c>
      <c r="G182" s="190" t="s">
        <v>1</v>
      </c>
      <c r="H182" s="190" t="s">
        <v>1</v>
      </c>
      <c r="I182" s="190" t="s">
        <v>1</v>
      </c>
      <c r="J182" s="207" t="s">
        <v>1</v>
      </c>
      <c r="K182" s="185"/>
      <c r="L182" s="186">
        <f t="shared" si="141"/>
        <v>0</v>
      </c>
      <c r="M182" s="186">
        <f t="shared" ref="M182:R182" si="143">M183</f>
        <v>0</v>
      </c>
      <c r="N182" s="186">
        <f t="shared" si="143"/>
        <v>0</v>
      </c>
      <c r="O182" s="186">
        <f t="shared" si="143"/>
        <v>100000</v>
      </c>
      <c r="P182" s="186">
        <f t="shared" si="143"/>
        <v>0</v>
      </c>
      <c r="Q182" s="186">
        <f t="shared" si="143"/>
        <v>100000</v>
      </c>
      <c r="R182" s="186">
        <f t="shared" si="143"/>
        <v>0</v>
      </c>
    </row>
    <row r="183" spans="1:18" ht="75" x14ac:dyDescent="0.25">
      <c r="A183" s="190" t="s">
        <v>1</v>
      </c>
      <c r="B183" s="212" t="s">
        <v>451</v>
      </c>
      <c r="C183" s="188">
        <v>503</v>
      </c>
      <c r="D183" s="219">
        <v>11</v>
      </c>
      <c r="E183" s="220" t="s">
        <v>6</v>
      </c>
      <c r="F183" s="190" t="s">
        <v>7</v>
      </c>
      <c r="G183" s="190" t="s">
        <v>107</v>
      </c>
      <c r="H183" s="190" t="s">
        <v>10</v>
      </c>
      <c r="I183" s="190" t="s">
        <v>108</v>
      </c>
      <c r="J183" s="207" t="s">
        <v>1</v>
      </c>
      <c r="K183" s="185"/>
      <c r="L183" s="186">
        <f t="shared" si="141"/>
        <v>0</v>
      </c>
      <c r="M183" s="186">
        <f t="shared" ref="M183:R183" si="144">M184</f>
        <v>0</v>
      </c>
      <c r="N183" s="186">
        <f t="shared" si="144"/>
        <v>0</v>
      </c>
      <c r="O183" s="186">
        <f t="shared" si="144"/>
        <v>100000</v>
      </c>
      <c r="P183" s="186">
        <f t="shared" si="144"/>
        <v>0</v>
      </c>
      <c r="Q183" s="186">
        <f t="shared" si="144"/>
        <v>100000</v>
      </c>
      <c r="R183" s="186">
        <f t="shared" si="144"/>
        <v>0</v>
      </c>
    </row>
    <row r="184" spans="1:18" ht="37.5" x14ac:dyDescent="0.25">
      <c r="A184" s="190" t="s">
        <v>1</v>
      </c>
      <c r="B184" s="189" t="s">
        <v>172</v>
      </c>
      <c r="C184" s="188">
        <v>503</v>
      </c>
      <c r="D184" s="219">
        <v>11</v>
      </c>
      <c r="E184" s="220" t="s">
        <v>6</v>
      </c>
      <c r="F184" s="190" t="s">
        <v>7</v>
      </c>
      <c r="G184" s="190" t="s">
        <v>173</v>
      </c>
      <c r="H184" s="190" t="s">
        <v>10</v>
      </c>
      <c r="I184" s="190" t="s">
        <v>108</v>
      </c>
      <c r="J184" s="207" t="s">
        <v>1</v>
      </c>
      <c r="K184" s="185"/>
      <c r="L184" s="186">
        <f t="shared" si="141"/>
        <v>0</v>
      </c>
      <c r="M184" s="186">
        <f t="shared" ref="M184:R184" si="145">M185</f>
        <v>0</v>
      </c>
      <c r="N184" s="186">
        <f t="shared" si="145"/>
        <v>0</v>
      </c>
      <c r="O184" s="186">
        <f t="shared" si="145"/>
        <v>100000</v>
      </c>
      <c r="P184" s="186">
        <f t="shared" si="145"/>
        <v>0</v>
      </c>
      <c r="Q184" s="186">
        <f t="shared" si="145"/>
        <v>100000</v>
      </c>
      <c r="R184" s="186">
        <f t="shared" si="145"/>
        <v>0</v>
      </c>
    </row>
    <row r="185" spans="1:18" ht="18.75" x14ac:dyDescent="0.25">
      <c r="A185" s="190" t="s">
        <v>1</v>
      </c>
      <c r="B185" s="189" t="s">
        <v>228</v>
      </c>
      <c r="C185" s="188">
        <v>503</v>
      </c>
      <c r="D185" s="219">
        <v>11</v>
      </c>
      <c r="E185" s="220" t="s">
        <v>6</v>
      </c>
      <c r="F185" s="190" t="s">
        <v>7</v>
      </c>
      <c r="G185" s="190" t="s">
        <v>173</v>
      </c>
      <c r="H185" s="190" t="s">
        <v>174</v>
      </c>
      <c r="I185" s="190" t="s">
        <v>108</v>
      </c>
      <c r="J185" s="207" t="s">
        <v>1</v>
      </c>
      <c r="K185" s="185"/>
      <c r="L185" s="186">
        <f t="shared" si="141"/>
        <v>0</v>
      </c>
      <c r="M185" s="186">
        <f t="shared" ref="M185:R185" si="146">M186</f>
        <v>0</v>
      </c>
      <c r="N185" s="186">
        <f t="shared" si="146"/>
        <v>0</v>
      </c>
      <c r="O185" s="186">
        <f t="shared" si="146"/>
        <v>100000</v>
      </c>
      <c r="P185" s="186">
        <f t="shared" si="146"/>
        <v>0</v>
      </c>
      <c r="Q185" s="186">
        <f t="shared" si="146"/>
        <v>100000</v>
      </c>
      <c r="R185" s="186">
        <f t="shared" si="146"/>
        <v>0</v>
      </c>
    </row>
    <row r="186" spans="1:18" ht="27" customHeight="1" x14ac:dyDescent="0.25">
      <c r="A186" s="190" t="s">
        <v>1</v>
      </c>
      <c r="B186" s="189" t="s">
        <v>229</v>
      </c>
      <c r="C186" s="188">
        <v>503</v>
      </c>
      <c r="D186" s="219">
        <v>11</v>
      </c>
      <c r="E186" s="220" t="s">
        <v>6</v>
      </c>
      <c r="F186" s="190" t="s">
        <v>7</v>
      </c>
      <c r="G186" s="190" t="s">
        <v>173</v>
      </c>
      <c r="H186" s="190" t="s">
        <v>174</v>
      </c>
      <c r="I186" s="190" t="s">
        <v>124</v>
      </c>
      <c r="J186" s="207" t="s">
        <v>1</v>
      </c>
      <c r="K186" s="185"/>
      <c r="L186" s="186">
        <f t="shared" si="141"/>
        <v>0</v>
      </c>
      <c r="M186" s="186">
        <f t="shared" ref="M186:R186" si="147">M187</f>
        <v>0</v>
      </c>
      <c r="N186" s="186">
        <f t="shared" si="147"/>
        <v>0</v>
      </c>
      <c r="O186" s="186">
        <f t="shared" si="147"/>
        <v>100000</v>
      </c>
      <c r="P186" s="186">
        <f t="shared" si="147"/>
        <v>0</v>
      </c>
      <c r="Q186" s="186">
        <f t="shared" si="147"/>
        <v>100000</v>
      </c>
      <c r="R186" s="186">
        <f t="shared" si="147"/>
        <v>0</v>
      </c>
    </row>
    <row r="187" spans="1:18" ht="56.25" x14ac:dyDescent="0.25">
      <c r="A187" s="190" t="s">
        <v>1</v>
      </c>
      <c r="B187" s="189" t="s">
        <v>120</v>
      </c>
      <c r="C187" s="188">
        <v>503</v>
      </c>
      <c r="D187" s="219">
        <v>11</v>
      </c>
      <c r="E187" s="220" t="s">
        <v>6</v>
      </c>
      <c r="F187" s="190" t="s">
        <v>7</v>
      </c>
      <c r="G187" s="190" t="s">
        <v>173</v>
      </c>
      <c r="H187" s="190" t="s">
        <v>174</v>
      </c>
      <c r="I187" s="190" t="s">
        <v>124</v>
      </c>
      <c r="J187" s="207">
        <v>200</v>
      </c>
      <c r="K187" s="185"/>
      <c r="L187" s="186">
        <f t="shared" si="141"/>
        <v>0</v>
      </c>
      <c r="M187" s="186">
        <f t="shared" ref="M187:R187" si="148">M188</f>
        <v>0</v>
      </c>
      <c r="N187" s="186">
        <f t="shared" si="148"/>
        <v>0</v>
      </c>
      <c r="O187" s="186">
        <f t="shared" si="148"/>
        <v>100000</v>
      </c>
      <c r="P187" s="186">
        <f t="shared" si="148"/>
        <v>0</v>
      </c>
      <c r="Q187" s="186">
        <f t="shared" si="148"/>
        <v>100000</v>
      </c>
      <c r="R187" s="186">
        <f t="shared" si="148"/>
        <v>0</v>
      </c>
    </row>
    <row r="188" spans="1:18" ht="56.25" x14ac:dyDescent="0.25">
      <c r="A188" s="190" t="s">
        <v>1</v>
      </c>
      <c r="B188" s="189" t="s">
        <v>121</v>
      </c>
      <c r="C188" s="188">
        <v>503</v>
      </c>
      <c r="D188" s="219">
        <v>11</v>
      </c>
      <c r="E188" s="220" t="s">
        <v>6</v>
      </c>
      <c r="F188" s="190" t="s">
        <v>7</v>
      </c>
      <c r="G188" s="190" t="s">
        <v>173</v>
      </c>
      <c r="H188" s="190" t="s">
        <v>174</v>
      </c>
      <c r="I188" s="190" t="s">
        <v>124</v>
      </c>
      <c r="J188" s="207" t="s">
        <v>78</v>
      </c>
      <c r="K188" s="185"/>
      <c r="L188" s="186">
        <v>0</v>
      </c>
      <c r="M188" s="185"/>
      <c r="N188" s="184">
        <v>0</v>
      </c>
      <c r="O188" s="183">
        <v>100000</v>
      </c>
      <c r="P188" s="183">
        <v>0</v>
      </c>
      <c r="Q188" s="183">
        <v>100000</v>
      </c>
      <c r="R188" s="182">
        <v>0</v>
      </c>
    </row>
    <row r="189" spans="1:18" ht="37.5" x14ac:dyDescent="0.25">
      <c r="A189" s="190">
        <v>3</v>
      </c>
      <c r="B189" s="189" t="s">
        <v>175</v>
      </c>
      <c r="C189" s="188">
        <v>504</v>
      </c>
      <c r="D189" s="219" t="s">
        <v>1</v>
      </c>
      <c r="E189" s="219" t="s">
        <v>1</v>
      </c>
      <c r="F189" s="190" t="s">
        <v>1</v>
      </c>
      <c r="G189" s="190" t="s">
        <v>1</v>
      </c>
      <c r="H189" s="190" t="s">
        <v>1</v>
      </c>
      <c r="I189" s="190" t="s">
        <v>1</v>
      </c>
      <c r="J189" s="207" t="s">
        <v>1</v>
      </c>
      <c r="K189" s="185"/>
      <c r="L189" s="186">
        <f t="shared" ref="L189:R189" si="149">L190+L262</f>
        <v>706935913.40999997</v>
      </c>
      <c r="M189" s="186">
        <f t="shared" si="149"/>
        <v>0</v>
      </c>
      <c r="N189" s="186">
        <f t="shared" si="149"/>
        <v>459290823</v>
      </c>
      <c r="O189" s="186">
        <f t="shared" si="149"/>
        <v>718235589.25</v>
      </c>
      <c r="P189" s="186">
        <f t="shared" si="149"/>
        <v>461331671</v>
      </c>
      <c r="Q189" s="186">
        <f t="shared" si="149"/>
        <v>704878626.20000005</v>
      </c>
      <c r="R189" s="186">
        <f t="shared" si="149"/>
        <v>461301031</v>
      </c>
    </row>
    <row r="190" spans="1:18" ht="18.75" x14ac:dyDescent="0.25">
      <c r="A190" s="190" t="s">
        <v>1</v>
      </c>
      <c r="B190" s="189" t="s">
        <v>41</v>
      </c>
      <c r="C190" s="188">
        <v>504</v>
      </c>
      <c r="D190" s="220" t="s">
        <v>66</v>
      </c>
      <c r="E190" s="220" t="s">
        <v>10</v>
      </c>
      <c r="F190" s="190" t="s">
        <v>1</v>
      </c>
      <c r="G190" s="190" t="s">
        <v>1</v>
      </c>
      <c r="H190" s="190" t="s">
        <v>1</v>
      </c>
      <c r="I190" s="190" t="s">
        <v>1</v>
      </c>
      <c r="J190" s="207" t="s">
        <v>1</v>
      </c>
      <c r="K190" s="185"/>
      <c r="L190" s="186">
        <f t="shared" ref="L190:R190" si="150">L191+L201+L211+L225</f>
        <v>676242954.40999997</v>
      </c>
      <c r="M190" s="186">
        <f t="shared" si="150"/>
        <v>0</v>
      </c>
      <c r="N190" s="186">
        <f t="shared" si="150"/>
        <v>428597864</v>
      </c>
      <c r="O190" s="186">
        <f t="shared" si="150"/>
        <v>687502813.25</v>
      </c>
      <c r="P190" s="186">
        <f t="shared" si="150"/>
        <v>430598895</v>
      </c>
      <c r="Q190" s="186">
        <f t="shared" si="150"/>
        <v>674109214.20000005</v>
      </c>
      <c r="R190" s="186">
        <f t="shared" si="150"/>
        <v>430531619</v>
      </c>
    </row>
    <row r="191" spans="1:18" ht="18.75" x14ac:dyDescent="0.25">
      <c r="A191" s="190" t="s">
        <v>1</v>
      </c>
      <c r="B191" s="189" t="s">
        <v>40</v>
      </c>
      <c r="C191" s="188">
        <v>504</v>
      </c>
      <c r="D191" s="220" t="s">
        <v>66</v>
      </c>
      <c r="E191" s="220" t="s">
        <v>6</v>
      </c>
      <c r="F191" s="190" t="s">
        <v>1</v>
      </c>
      <c r="G191" s="190" t="s">
        <v>1</v>
      </c>
      <c r="H191" s="190" t="s">
        <v>1</v>
      </c>
      <c r="I191" s="190" t="s">
        <v>1</v>
      </c>
      <c r="J191" s="207" t="s">
        <v>1</v>
      </c>
      <c r="K191" s="185"/>
      <c r="L191" s="186">
        <f>L192</f>
        <v>136569526.37</v>
      </c>
      <c r="M191" s="186">
        <f t="shared" ref="M191:R191" si="151">M192</f>
        <v>0</v>
      </c>
      <c r="N191" s="186">
        <f t="shared" si="151"/>
        <v>66518343</v>
      </c>
      <c r="O191" s="186">
        <f t="shared" si="151"/>
        <v>138921466.50999999</v>
      </c>
      <c r="P191" s="186">
        <f t="shared" si="151"/>
        <v>66527309</v>
      </c>
      <c r="Q191" s="186">
        <f t="shared" si="151"/>
        <v>137746948.37</v>
      </c>
      <c r="R191" s="186">
        <f t="shared" si="151"/>
        <v>66545765</v>
      </c>
    </row>
    <row r="192" spans="1:18" ht="79.5" customHeight="1" x14ac:dyDescent="0.25">
      <c r="A192" s="190" t="s">
        <v>1</v>
      </c>
      <c r="B192" s="189" t="s">
        <v>389</v>
      </c>
      <c r="C192" s="188">
        <v>504</v>
      </c>
      <c r="D192" s="220" t="s">
        <v>66</v>
      </c>
      <c r="E192" s="220" t="s">
        <v>6</v>
      </c>
      <c r="F192" s="190" t="s">
        <v>7</v>
      </c>
      <c r="G192" s="190" t="s">
        <v>107</v>
      </c>
      <c r="H192" s="190" t="s">
        <v>10</v>
      </c>
      <c r="I192" s="190" t="s">
        <v>108</v>
      </c>
      <c r="J192" s="207" t="s">
        <v>1</v>
      </c>
      <c r="K192" s="185"/>
      <c r="L192" s="186">
        <f>L193</f>
        <v>136569526.37</v>
      </c>
      <c r="M192" s="186">
        <f t="shared" ref="M192:R192" si="152">M193</f>
        <v>0</v>
      </c>
      <c r="N192" s="186">
        <f t="shared" si="152"/>
        <v>66518343</v>
      </c>
      <c r="O192" s="186">
        <f t="shared" si="152"/>
        <v>138921466.50999999</v>
      </c>
      <c r="P192" s="186">
        <f t="shared" si="152"/>
        <v>66527309</v>
      </c>
      <c r="Q192" s="186">
        <f t="shared" si="152"/>
        <v>137746948.37</v>
      </c>
      <c r="R192" s="186">
        <f t="shared" si="152"/>
        <v>66545765</v>
      </c>
    </row>
    <row r="193" spans="1:18" ht="56.25" x14ac:dyDescent="0.25">
      <c r="A193" s="190" t="s">
        <v>1</v>
      </c>
      <c r="B193" s="189" t="s">
        <v>219</v>
      </c>
      <c r="C193" s="188">
        <v>504</v>
      </c>
      <c r="D193" s="220" t="s">
        <v>66</v>
      </c>
      <c r="E193" s="220" t="s">
        <v>6</v>
      </c>
      <c r="F193" s="190" t="s">
        <v>7</v>
      </c>
      <c r="G193" s="190" t="s">
        <v>57</v>
      </c>
      <c r="H193" s="190" t="s">
        <v>10</v>
      </c>
      <c r="I193" s="190" t="s">
        <v>108</v>
      </c>
      <c r="J193" s="207" t="s">
        <v>1</v>
      </c>
      <c r="K193" s="185"/>
      <c r="L193" s="186">
        <f>L194</f>
        <v>136569526.37</v>
      </c>
      <c r="M193" s="186">
        <f t="shared" ref="M193:R193" si="153">M194</f>
        <v>0</v>
      </c>
      <c r="N193" s="186">
        <f t="shared" si="153"/>
        <v>66518343</v>
      </c>
      <c r="O193" s="186">
        <f t="shared" si="153"/>
        <v>138921466.50999999</v>
      </c>
      <c r="P193" s="186">
        <f t="shared" si="153"/>
        <v>66527309</v>
      </c>
      <c r="Q193" s="186">
        <f t="shared" si="153"/>
        <v>137746948.37</v>
      </c>
      <c r="R193" s="186">
        <f t="shared" si="153"/>
        <v>66545765</v>
      </c>
    </row>
    <row r="194" spans="1:18" ht="75" x14ac:dyDescent="0.25">
      <c r="A194" s="190" t="s">
        <v>1</v>
      </c>
      <c r="B194" s="189" t="s">
        <v>220</v>
      </c>
      <c r="C194" s="188">
        <v>504</v>
      </c>
      <c r="D194" s="220" t="s">
        <v>66</v>
      </c>
      <c r="E194" s="220" t="s">
        <v>6</v>
      </c>
      <c r="F194" s="190" t="s">
        <v>7</v>
      </c>
      <c r="G194" s="190" t="s">
        <v>57</v>
      </c>
      <c r="H194" s="190" t="s">
        <v>176</v>
      </c>
      <c r="I194" s="190" t="s">
        <v>108</v>
      </c>
      <c r="J194" s="207" t="s">
        <v>1</v>
      </c>
      <c r="K194" s="185"/>
      <c r="L194" s="186">
        <f>L195+L198</f>
        <v>136569526.37</v>
      </c>
      <c r="M194" s="186">
        <f t="shared" ref="M194:R194" si="154">M195+M198</f>
        <v>0</v>
      </c>
      <c r="N194" s="186">
        <f t="shared" si="154"/>
        <v>66518343</v>
      </c>
      <c r="O194" s="186">
        <f t="shared" si="154"/>
        <v>138921466.50999999</v>
      </c>
      <c r="P194" s="186">
        <f t="shared" si="154"/>
        <v>66527309</v>
      </c>
      <c r="Q194" s="186">
        <f t="shared" si="154"/>
        <v>137746948.37</v>
      </c>
      <c r="R194" s="186">
        <f t="shared" si="154"/>
        <v>66545765</v>
      </c>
    </row>
    <row r="195" spans="1:18" ht="56.25" x14ac:dyDescent="0.25">
      <c r="A195" s="190" t="s">
        <v>1</v>
      </c>
      <c r="B195" s="189" t="s">
        <v>177</v>
      </c>
      <c r="C195" s="188">
        <v>504</v>
      </c>
      <c r="D195" s="220" t="s">
        <v>66</v>
      </c>
      <c r="E195" s="220" t="s">
        <v>6</v>
      </c>
      <c r="F195" s="190" t="s">
        <v>7</v>
      </c>
      <c r="G195" s="190" t="s">
        <v>57</v>
      </c>
      <c r="H195" s="190" t="s">
        <v>176</v>
      </c>
      <c r="I195" s="190" t="s">
        <v>129</v>
      </c>
      <c r="J195" s="207" t="s">
        <v>1</v>
      </c>
      <c r="K195" s="185"/>
      <c r="L195" s="186">
        <f>L196</f>
        <v>70051183.370000005</v>
      </c>
      <c r="M195" s="186">
        <f t="shared" ref="M195:R195" si="155">M196</f>
        <v>0</v>
      </c>
      <c r="N195" s="186">
        <f t="shared" si="155"/>
        <v>0</v>
      </c>
      <c r="O195" s="186">
        <f t="shared" si="155"/>
        <v>72394157.510000005</v>
      </c>
      <c r="P195" s="186">
        <f t="shared" si="155"/>
        <v>0</v>
      </c>
      <c r="Q195" s="186">
        <f t="shared" si="155"/>
        <v>71201183.370000005</v>
      </c>
      <c r="R195" s="186">
        <f t="shared" si="155"/>
        <v>0</v>
      </c>
    </row>
    <row r="196" spans="1:18" ht="56.25" x14ac:dyDescent="0.25">
      <c r="A196" s="190" t="s">
        <v>1</v>
      </c>
      <c r="B196" s="189" t="s">
        <v>127</v>
      </c>
      <c r="C196" s="188">
        <v>504</v>
      </c>
      <c r="D196" s="220" t="s">
        <v>66</v>
      </c>
      <c r="E196" s="220" t="s">
        <v>6</v>
      </c>
      <c r="F196" s="190" t="s">
        <v>7</v>
      </c>
      <c r="G196" s="190" t="s">
        <v>57</v>
      </c>
      <c r="H196" s="190" t="s">
        <v>176</v>
      </c>
      <c r="I196" s="190" t="s">
        <v>129</v>
      </c>
      <c r="J196" s="207">
        <v>600</v>
      </c>
      <c r="K196" s="185"/>
      <c r="L196" s="186">
        <f>L197</f>
        <v>70051183.370000005</v>
      </c>
      <c r="M196" s="186">
        <f t="shared" ref="M196:R196" si="156">M197</f>
        <v>0</v>
      </c>
      <c r="N196" s="186">
        <f t="shared" si="156"/>
        <v>0</v>
      </c>
      <c r="O196" s="186">
        <f t="shared" si="156"/>
        <v>72394157.510000005</v>
      </c>
      <c r="P196" s="186">
        <f t="shared" si="156"/>
        <v>0</v>
      </c>
      <c r="Q196" s="186">
        <f t="shared" si="156"/>
        <v>71201183.370000005</v>
      </c>
      <c r="R196" s="186">
        <f t="shared" si="156"/>
        <v>0</v>
      </c>
    </row>
    <row r="197" spans="1:18" ht="18.75" x14ac:dyDescent="0.25">
      <c r="A197" s="190" t="s">
        <v>1</v>
      </c>
      <c r="B197" s="189" t="s">
        <v>128</v>
      </c>
      <c r="C197" s="188">
        <v>504</v>
      </c>
      <c r="D197" s="220" t="s">
        <v>66</v>
      </c>
      <c r="E197" s="220" t="s">
        <v>6</v>
      </c>
      <c r="F197" s="190" t="s">
        <v>7</v>
      </c>
      <c r="G197" s="190" t="s">
        <v>57</v>
      </c>
      <c r="H197" s="190" t="s">
        <v>176</v>
      </c>
      <c r="I197" s="190" t="s">
        <v>129</v>
      </c>
      <c r="J197" s="207" t="s">
        <v>3</v>
      </c>
      <c r="K197" s="185"/>
      <c r="L197" s="186">
        <v>70051183.370000005</v>
      </c>
      <c r="M197" s="185"/>
      <c r="N197" s="184">
        <v>0</v>
      </c>
      <c r="O197" s="183">
        <v>72394157.510000005</v>
      </c>
      <c r="P197" s="183">
        <v>0</v>
      </c>
      <c r="Q197" s="183">
        <v>71201183.370000005</v>
      </c>
      <c r="R197" s="182">
        <v>0</v>
      </c>
    </row>
    <row r="198" spans="1:18" s="241" customFormat="1" ht="93.75" x14ac:dyDescent="0.25">
      <c r="A198" s="190" t="s">
        <v>1</v>
      </c>
      <c r="B198" s="189" t="s">
        <v>178</v>
      </c>
      <c r="C198" s="188">
        <v>504</v>
      </c>
      <c r="D198" s="220" t="s">
        <v>66</v>
      </c>
      <c r="E198" s="220" t="s">
        <v>6</v>
      </c>
      <c r="F198" s="190" t="s">
        <v>7</v>
      </c>
      <c r="G198" s="190" t="s">
        <v>57</v>
      </c>
      <c r="H198" s="190" t="s">
        <v>176</v>
      </c>
      <c r="I198" s="190" t="s">
        <v>179</v>
      </c>
      <c r="J198" s="207" t="s">
        <v>1</v>
      </c>
      <c r="K198" s="185"/>
      <c r="L198" s="186">
        <f>L199</f>
        <v>66518343</v>
      </c>
      <c r="M198" s="186">
        <f t="shared" ref="M198:R198" si="157">M199</f>
        <v>0</v>
      </c>
      <c r="N198" s="186">
        <f t="shared" si="157"/>
        <v>66518343</v>
      </c>
      <c r="O198" s="186">
        <f t="shared" si="157"/>
        <v>66527309</v>
      </c>
      <c r="P198" s="186">
        <f t="shared" si="157"/>
        <v>66527309</v>
      </c>
      <c r="Q198" s="186">
        <f t="shared" si="157"/>
        <v>66545765</v>
      </c>
      <c r="R198" s="186">
        <f t="shared" si="157"/>
        <v>66545765</v>
      </c>
    </row>
    <row r="199" spans="1:18" s="241" customFormat="1" ht="56.25" x14ac:dyDescent="0.25">
      <c r="A199" s="190" t="s">
        <v>1</v>
      </c>
      <c r="B199" s="189" t="s">
        <v>127</v>
      </c>
      <c r="C199" s="188">
        <v>504</v>
      </c>
      <c r="D199" s="220" t="s">
        <v>66</v>
      </c>
      <c r="E199" s="220" t="s">
        <v>6</v>
      </c>
      <c r="F199" s="190" t="s">
        <v>7</v>
      </c>
      <c r="G199" s="190" t="s">
        <v>57</v>
      </c>
      <c r="H199" s="190" t="s">
        <v>176</v>
      </c>
      <c r="I199" s="190" t="s">
        <v>179</v>
      </c>
      <c r="J199" s="207">
        <v>600</v>
      </c>
      <c r="K199" s="185"/>
      <c r="L199" s="186">
        <f>L200</f>
        <v>66518343</v>
      </c>
      <c r="M199" s="186">
        <f t="shared" ref="M199:R199" si="158">M200</f>
        <v>0</v>
      </c>
      <c r="N199" s="186">
        <f t="shared" si="158"/>
        <v>66518343</v>
      </c>
      <c r="O199" s="186">
        <f t="shared" si="158"/>
        <v>66527309</v>
      </c>
      <c r="P199" s="186">
        <f t="shared" si="158"/>
        <v>66527309</v>
      </c>
      <c r="Q199" s="186">
        <f t="shared" si="158"/>
        <v>66545765</v>
      </c>
      <c r="R199" s="186">
        <f t="shared" si="158"/>
        <v>66545765</v>
      </c>
    </row>
    <row r="200" spans="1:18" s="241" customFormat="1" ht="18.75" x14ac:dyDescent="0.25">
      <c r="A200" s="190" t="s">
        <v>1</v>
      </c>
      <c r="B200" s="189" t="s">
        <v>128</v>
      </c>
      <c r="C200" s="188">
        <v>504</v>
      </c>
      <c r="D200" s="220" t="s">
        <v>66</v>
      </c>
      <c r="E200" s="220" t="s">
        <v>6</v>
      </c>
      <c r="F200" s="190" t="s">
        <v>7</v>
      </c>
      <c r="G200" s="190" t="s">
        <v>57</v>
      </c>
      <c r="H200" s="190" t="s">
        <v>176</v>
      </c>
      <c r="I200" s="190" t="s">
        <v>179</v>
      </c>
      <c r="J200" s="207" t="s">
        <v>3</v>
      </c>
      <c r="K200" s="185"/>
      <c r="L200" s="186">
        <v>66518343</v>
      </c>
      <c r="M200" s="185"/>
      <c r="N200" s="184">
        <v>66518343</v>
      </c>
      <c r="O200" s="183">
        <v>66527309</v>
      </c>
      <c r="P200" s="183">
        <v>66527309</v>
      </c>
      <c r="Q200" s="183">
        <v>66545765</v>
      </c>
      <c r="R200" s="182">
        <v>66545765</v>
      </c>
    </row>
    <row r="201" spans="1:18" ht="18.75" x14ac:dyDescent="0.25">
      <c r="A201" s="190" t="s">
        <v>1</v>
      </c>
      <c r="B201" s="189" t="s">
        <v>39</v>
      </c>
      <c r="C201" s="188">
        <v>504</v>
      </c>
      <c r="D201" s="220" t="s">
        <v>66</v>
      </c>
      <c r="E201" s="220" t="s">
        <v>7</v>
      </c>
      <c r="F201" s="190" t="s">
        <v>1</v>
      </c>
      <c r="G201" s="190" t="s">
        <v>1</v>
      </c>
      <c r="H201" s="190" t="s">
        <v>1</v>
      </c>
      <c r="I201" s="190" t="s">
        <v>1</v>
      </c>
      <c r="J201" s="207" t="s">
        <v>1</v>
      </c>
      <c r="K201" s="185"/>
      <c r="L201" s="186">
        <f>L202</f>
        <v>437601841.64999998</v>
      </c>
      <c r="M201" s="186">
        <f t="shared" ref="M201:R201" si="159">M202</f>
        <v>0</v>
      </c>
      <c r="N201" s="186">
        <f t="shared" si="159"/>
        <v>359909207</v>
      </c>
      <c r="O201" s="186">
        <f t="shared" si="159"/>
        <v>442708367.86000001</v>
      </c>
      <c r="P201" s="186">
        <f t="shared" si="159"/>
        <v>361901272</v>
      </c>
      <c r="Q201" s="186">
        <f t="shared" si="159"/>
        <v>439141155.26999998</v>
      </c>
      <c r="R201" s="186">
        <f t="shared" si="159"/>
        <v>361815540</v>
      </c>
    </row>
    <row r="202" spans="1:18" ht="75" x14ac:dyDescent="0.25">
      <c r="A202" s="190" t="s">
        <v>1</v>
      </c>
      <c r="B202" s="212" t="s">
        <v>451</v>
      </c>
      <c r="C202" s="188">
        <v>504</v>
      </c>
      <c r="D202" s="220" t="s">
        <v>66</v>
      </c>
      <c r="E202" s="220" t="s">
        <v>7</v>
      </c>
      <c r="F202" s="190" t="s">
        <v>7</v>
      </c>
      <c r="G202" s="190" t="s">
        <v>107</v>
      </c>
      <c r="H202" s="190" t="s">
        <v>10</v>
      </c>
      <c r="I202" s="190" t="s">
        <v>108</v>
      </c>
      <c r="J202" s="207" t="s">
        <v>1</v>
      </c>
      <c r="K202" s="185"/>
      <c r="L202" s="186">
        <f>L203</f>
        <v>437601841.64999998</v>
      </c>
      <c r="M202" s="186">
        <f t="shared" ref="M202:R202" si="160">M203</f>
        <v>0</v>
      </c>
      <c r="N202" s="186">
        <f t="shared" si="160"/>
        <v>359909207</v>
      </c>
      <c r="O202" s="186">
        <f t="shared" si="160"/>
        <v>442708367.86000001</v>
      </c>
      <c r="P202" s="186">
        <f t="shared" si="160"/>
        <v>361901272</v>
      </c>
      <c r="Q202" s="186">
        <f t="shared" si="160"/>
        <v>439141155.26999998</v>
      </c>
      <c r="R202" s="186">
        <f t="shared" si="160"/>
        <v>361815540</v>
      </c>
    </row>
    <row r="203" spans="1:18" ht="56.25" x14ac:dyDescent="0.25">
      <c r="A203" s="190" t="s">
        <v>1</v>
      </c>
      <c r="B203" s="189" t="s">
        <v>219</v>
      </c>
      <c r="C203" s="188">
        <v>504</v>
      </c>
      <c r="D203" s="220" t="s">
        <v>66</v>
      </c>
      <c r="E203" s="220" t="s">
        <v>7</v>
      </c>
      <c r="F203" s="190" t="s">
        <v>7</v>
      </c>
      <c r="G203" s="190" t="s">
        <v>57</v>
      </c>
      <c r="H203" s="190" t="s">
        <v>10</v>
      </c>
      <c r="I203" s="190" t="s">
        <v>108</v>
      </c>
      <c r="J203" s="207" t="s">
        <v>1</v>
      </c>
      <c r="K203" s="185"/>
      <c r="L203" s="186">
        <f>L204</f>
        <v>437601841.64999998</v>
      </c>
      <c r="M203" s="186">
        <f t="shared" ref="M203:R203" si="161">M204</f>
        <v>0</v>
      </c>
      <c r="N203" s="186">
        <f t="shared" si="161"/>
        <v>359909207</v>
      </c>
      <c r="O203" s="186">
        <f t="shared" si="161"/>
        <v>442708367.86000001</v>
      </c>
      <c r="P203" s="186">
        <f t="shared" si="161"/>
        <v>361901272</v>
      </c>
      <c r="Q203" s="186">
        <f t="shared" si="161"/>
        <v>439141155.26999998</v>
      </c>
      <c r="R203" s="186">
        <f t="shared" si="161"/>
        <v>361815540</v>
      </c>
    </row>
    <row r="204" spans="1:18" ht="75" x14ac:dyDescent="0.25">
      <c r="A204" s="190" t="s">
        <v>1</v>
      </c>
      <c r="B204" s="212" t="s">
        <v>180</v>
      </c>
      <c r="C204" s="188">
        <v>504</v>
      </c>
      <c r="D204" s="220" t="s">
        <v>66</v>
      </c>
      <c r="E204" s="220" t="s">
        <v>7</v>
      </c>
      <c r="F204" s="190" t="s">
        <v>7</v>
      </c>
      <c r="G204" s="190" t="s">
        <v>57</v>
      </c>
      <c r="H204" s="190" t="s">
        <v>153</v>
      </c>
      <c r="I204" s="190" t="s">
        <v>108</v>
      </c>
      <c r="J204" s="207" t="s">
        <v>1</v>
      </c>
      <c r="K204" s="185"/>
      <c r="L204" s="186">
        <f>L205+L208</f>
        <v>437601841.64999998</v>
      </c>
      <c r="M204" s="186">
        <f t="shared" ref="M204:R204" si="162">M205+M208</f>
        <v>0</v>
      </c>
      <c r="N204" s="186">
        <f t="shared" si="162"/>
        <v>359909207</v>
      </c>
      <c r="O204" s="186">
        <f t="shared" si="162"/>
        <v>442708367.86000001</v>
      </c>
      <c r="P204" s="186">
        <f t="shared" si="162"/>
        <v>361901272</v>
      </c>
      <c r="Q204" s="186">
        <f t="shared" si="162"/>
        <v>439141155.26999998</v>
      </c>
      <c r="R204" s="186">
        <f t="shared" si="162"/>
        <v>361815540</v>
      </c>
    </row>
    <row r="205" spans="1:18" ht="56.25" x14ac:dyDescent="0.25">
      <c r="A205" s="190" t="s">
        <v>1</v>
      </c>
      <c r="B205" s="189" t="s">
        <v>181</v>
      </c>
      <c r="C205" s="188">
        <v>504</v>
      </c>
      <c r="D205" s="220" t="s">
        <v>66</v>
      </c>
      <c r="E205" s="220" t="s">
        <v>7</v>
      </c>
      <c r="F205" s="190" t="s">
        <v>7</v>
      </c>
      <c r="G205" s="190" t="s">
        <v>57</v>
      </c>
      <c r="H205" s="190" t="s">
        <v>153</v>
      </c>
      <c r="I205" s="190" t="s">
        <v>129</v>
      </c>
      <c r="J205" s="207" t="s">
        <v>1</v>
      </c>
      <c r="K205" s="185"/>
      <c r="L205" s="186">
        <f>L206</f>
        <v>77692634.650000006</v>
      </c>
      <c r="M205" s="186">
        <f t="shared" ref="M205:R205" si="163">M206</f>
        <v>0</v>
      </c>
      <c r="N205" s="186">
        <f t="shared" si="163"/>
        <v>0</v>
      </c>
      <c r="O205" s="186">
        <f t="shared" si="163"/>
        <v>80807095.859999999</v>
      </c>
      <c r="P205" s="186">
        <f t="shared" si="163"/>
        <v>0</v>
      </c>
      <c r="Q205" s="186">
        <f t="shared" si="163"/>
        <v>77325615.269999996</v>
      </c>
      <c r="R205" s="186">
        <f t="shared" si="163"/>
        <v>0</v>
      </c>
    </row>
    <row r="206" spans="1:18" ht="56.25" x14ac:dyDescent="0.25">
      <c r="A206" s="190" t="s">
        <v>1</v>
      </c>
      <c r="B206" s="189" t="s">
        <v>127</v>
      </c>
      <c r="C206" s="188">
        <v>504</v>
      </c>
      <c r="D206" s="220" t="s">
        <v>66</v>
      </c>
      <c r="E206" s="220" t="s">
        <v>7</v>
      </c>
      <c r="F206" s="190" t="s">
        <v>7</v>
      </c>
      <c r="G206" s="190" t="s">
        <v>57</v>
      </c>
      <c r="H206" s="190" t="s">
        <v>153</v>
      </c>
      <c r="I206" s="190" t="s">
        <v>129</v>
      </c>
      <c r="J206" s="207">
        <v>600</v>
      </c>
      <c r="K206" s="185"/>
      <c r="L206" s="186">
        <f>L207</f>
        <v>77692634.650000006</v>
      </c>
      <c r="M206" s="186">
        <f t="shared" ref="M206:R206" si="164">M207</f>
        <v>0</v>
      </c>
      <c r="N206" s="186">
        <f t="shared" si="164"/>
        <v>0</v>
      </c>
      <c r="O206" s="186">
        <f t="shared" si="164"/>
        <v>80807095.859999999</v>
      </c>
      <c r="P206" s="186">
        <f t="shared" si="164"/>
        <v>0</v>
      </c>
      <c r="Q206" s="186">
        <f t="shared" si="164"/>
        <v>77325615.269999996</v>
      </c>
      <c r="R206" s="186">
        <f t="shared" si="164"/>
        <v>0</v>
      </c>
    </row>
    <row r="207" spans="1:18" ht="18.75" x14ac:dyDescent="0.25">
      <c r="A207" s="190" t="s">
        <v>1</v>
      </c>
      <c r="B207" s="189" t="s">
        <v>128</v>
      </c>
      <c r="C207" s="188">
        <v>504</v>
      </c>
      <c r="D207" s="220" t="s">
        <v>66</v>
      </c>
      <c r="E207" s="220" t="s">
        <v>7</v>
      </c>
      <c r="F207" s="190" t="s">
        <v>7</v>
      </c>
      <c r="G207" s="190" t="s">
        <v>57</v>
      </c>
      <c r="H207" s="190" t="s">
        <v>153</v>
      </c>
      <c r="I207" s="190" t="s">
        <v>129</v>
      </c>
      <c r="J207" s="207" t="s">
        <v>3</v>
      </c>
      <c r="K207" s="185"/>
      <c r="L207" s="186">
        <v>77692634.650000006</v>
      </c>
      <c r="M207" s="185"/>
      <c r="N207" s="184">
        <v>0</v>
      </c>
      <c r="O207" s="183">
        <v>80807095.859999999</v>
      </c>
      <c r="P207" s="183">
        <v>0</v>
      </c>
      <c r="Q207" s="183">
        <v>77325615.269999996</v>
      </c>
      <c r="R207" s="182">
        <v>0</v>
      </c>
    </row>
    <row r="208" spans="1:18" s="241" customFormat="1" ht="93.75" x14ac:dyDescent="0.25">
      <c r="A208" s="190" t="s">
        <v>1</v>
      </c>
      <c r="B208" s="212" t="s">
        <v>182</v>
      </c>
      <c r="C208" s="188">
        <v>504</v>
      </c>
      <c r="D208" s="220" t="s">
        <v>66</v>
      </c>
      <c r="E208" s="220" t="s">
        <v>7</v>
      </c>
      <c r="F208" s="190" t="s">
        <v>7</v>
      </c>
      <c r="G208" s="190" t="s">
        <v>57</v>
      </c>
      <c r="H208" s="190" t="s">
        <v>153</v>
      </c>
      <c r="I208" s="190" t="s">
        <v>179</v>
      </c>
      <c r="J208" s="207" t="s">
        <v>1</v>
      </c>
      <c r="K208" s="185"/>
      <c r="L208" s="186">
        <f>L209</f>
        <v>359909207</v>
      </c>
      <c r="M208" s="186">
        <f t="shared" ref="M208:R208" si="165">M209</f>
        <v>0</v>
      </c>
      <c r="N208" s="186">
        <f t="shared" si="165"/>
        <v>359909207</v>
      </c>
      <c r="O208" s="186">
        <f t="shared" si="165"/>
        <v>361901272</v>
      </c>
      <c r="P208" s="186">
        <f t="shared" si="165"/>
        <v>361901272</v>
      </c>
      <c r="Q208" s="186">
        <f t="shared" si="165"/>
        <v>361815540</v>
      </c>
      <c r="R208" s="186">
        <f t="shared" si="165"/>
        <v>361815540</v>
      </c>
    </row>
    <row r="209" spans="1:18" s="241" customFormat="1" ht="56.25" x14ac:dyDescent="0.25">
      <c r="A209" s="190" t="s">
        <v>1</v>
      </c>
      <c r="B209" s="189" t="s">
        <v>127</v>
      </c>
      <c r="C209" s="188">
        <v>504</v>
      </c>
      <c r="D209" s="220" t="s">
        <v>66</v>
      </c>
      <c r="E209" s="220" t="s">
        <v>7</v>
      </c>
      <c r="F209" s="190" t="s">
        <v>7</v>
      </c>
      <c r="G209" s="190" t="s">
        <v>57</v>
      </c>
      <c r="H209" s="190" t="s">
        <v>153</v>
      </c>
      <c r="I209" s="190" t="s">
        <v>179</v>
      </c>
      <c r="J209" s="207">
        <v>600</v>
      </c>
      <c r="K209" s="185"/>
      <c r="L209" s="186">
        <f>L210</f>
        <v>359909207</v>
      </c>
      <c r="M209" s="186">
        <f t="shared" ref="M209:R209" si="166">M210</f>
        <v>0</v>
      </c>
      <c r="N209" s="186">
        <f t="shared" si="166"/>
        <v>359909207</v>
      </c>
      <c r="O209" s="186">
        <f t="shared" si="166"/>
        <v>361901272</v>
      </c>
      <c r="P209" s="186">
        <f t="shared" si="166"/>
        <v>361901272</v>
      </c>
      <c r="Q209" s="186">
        <f t="shared" si="166"/>
        <v>361815540</v>
      </c>
      <c r="R209" s="186">
        <f t="shared" si="166"/>
        <v>361815540</v>
      </c>
    </row>
    <row r="210" spans="1:18" s="241" customFormat="1" ht="25.5" customHeight="1" x14ac:dyDescent="0.25">
      <c r="A210" s="190" t="s">
        <v>1</v>
      </c>
      <c r="B210" s="189" t="s">
        <v>128</v>
      </c>
      <c r="C210" s="188">
        <v>504</v>
      </c>
      <c r="D210" s="220" t="s">
        <v>66</v>
      </c>
      <c r="E210" s="220" t="s">
        <v>7</v>
      </c>
      <c r="F210" s="190" t="s">
        <v>7</v>
      </c>
      <c r="G210" s="190" t="s">
        <v>57</v>
      </c>
      <c r="H210" s="190" t="s">
        <v>153</v>
      </c>
      <c r="I210" s="190" t="s">
        <v>179</v>
      </c>
      <c r="J210" s="207" t="s">
        <v>3</v>
      </c>
      <c r="K210" s="185"/>
      <c r="L210" s="186">
        <v>359909207</v>
      </c>
      <c r="M210" s="185"/>
      <c r="N210" s="184">
        <v>359909207</v>
      </c>
      <c r="O210" s="183">
        <v>361901272</v>
      </c>
      <c r="P210" s="183">
        <v>361901272</v>
      </c>
      <c r="Q210" s="183">
        <v>361815540</v>
      </c>
      <c r="R210" s="182">
        <v>361815540</v>
      </c>
    </row>
    <row r="211" spans="1:18" ht="18.75" x14ac:dyDescent="0.25">
      <c r="A211" s="190" t="s">
        <v>1</v>
      </c>
      <c r="B211" s="189" t="s">
        <v>84</v>
      </c>
      <c r="C211" s="188">
        <v>504</v>
      </c>
      <c r="D211" s="220" t="s">
        <v>66</v>
      </c>
      <c r="E211" s="220" t="s">
        <v>68</v>
      </c>
      <c r="F211" s="190" t="s">
        <v>1</v>
      </c>
      <c r="G211" s="190" t="s">
        <v>1</v>
      </c>
      <c r="H211" s="190" t="s">
        <v>1</v>
      </c>
      <c r="I211" s="190" t="s">
        <v>1</v>
      </c>
      <c r="J211" s="207" t="s">
        <v>1</v>
      </c>
      <c r="K211" s="185"/>
      <c r="L211" s="186">
        <f t="shared" ref="L211:L220" si="167">L212</f>
        <v>31731579.469999999</v>
      </c>
      <c r="M211" s="186">
        <f t="shared" ref="M211:R211" si="168">M212</f>
        <v>0</v>
      </c>
      <c r="N211" s="186">
        <f t="shared" si="168"/>
        <v>2170314</v>
      </c>
      <c r="O211" s="186">
        <f t="shared" si="168"/>
        <v>32803066.539999999</v>
      </c>
      <c r="P211" s="186">
        <f t="shared" si="168"/>
        <v>2170314</v>
      </c>
      <c r="Q211" s="186">
        <f t="shared" si="168"/>
        <v>32081579.469999999</v>
      </c>
      <c r="R211" s="186">
        <f t="shared" si="168"/>
        <v>2170314</v>
      </c>
    </row>
    <row r="212" spans="1:18" ht="78" customHeight="1" x14ac:dyDescent="0.25">
      <c r="A212" s="190" t="s">
        <v>1</v>
      </c>
      <c r="B212" s="212" t="s">
        <v>451</v>
      </c>
      <c r="C212" s="188">
        <v>504</v>
      </c>
      <c r="D212" s="220" t="s">
        <v>66</v>
      </c>
      <c r="E212" s="220" t="s">
        <v>68</v>
      </c>
      <c r="F212" s="190" t="s">
        <v>7</v>
      </c>
      <c r="G212" s="190" t="s">
        <v>107</v>
      </c>
      <c r="H212" s="190" t="s">
        <v>10</v>
      </c>
      <c r="I212" s="190" t="s">
        <v>108</v>
      </c>
      <c r="J212" s="207" t="s">
        <v>1</v>
      </c>
      <c r="K212" s="185"/>
      <c r="L212" s="186">
        <f t="shared" si="167"/>
        <v>31731579.469999999</v>
      </c>
      <c r="M212" s="186">
        <f t="shared" ref="M212:R212" si="169">M213</f>
        <v>0</v>
      </c>
      <c r="N212" s="186">
        <f t="shared" si="169"/>
        <v>2170314</v>
      </c>
      <c r="O212" s="186">
        <f t="shared" si="169"/>
        <v>32803066.539999999</v>
      </c>
      <c r="P212" s="186">
        <f t="shared" si="169"/>
        <v>2170314</v>
      </c>
      <c r="Q212" s="186">
        <f t="shared" si="169"/>
        <v>32081579.469999999</v>
      </c>
      <c r="R212" s="186">
        <f t="shared" si="169"/>
        <v>2170314</v>
      </c>
    </row>
    <row r="213" spans="1:18" ht="56.25" x14ac:dyDescent="0.25">
      <c r="A213" s="190" t="s">
        <v>1</v>
      </c>
      <c r="B213" s="189" t="s">
        <v>219</v>
      </c>
      <c r="C213" s="188">
        <v>504</v>
      </c>
      <c r="D213" s="220" t="s">
        <v>66</v>
      </c>
      <c r="E213" s="220" t="s">
        <v>68</v>
      </c>
      <c r="F213" s="190" t="s">
        <v>7</v>
      </c>
      <c r="G213" s="190" t="s">
        <v>57</v>
      </c>
      <c r="H213" s="190" t="s">
        <v>10</v>
      </c>
      <c r="I213" s="190" t="s">
        <v>108</v>
      </c>
      <c r="J213" s="207" t="s">
        <v>1</v>
      </c>
      <c r="K213" s="185"/>
      <c r="L213" s="186">
        <f>L214+L218</f>
        <v>31731579.469999999</v>
      </c>
      <c r="M213" s="186">
        <f t="shared" ref="M213:R213" si="170">M214+M218</f>
        <v>0</v>
      </c>
      <c r="N213" s="186">
        <f t="shared" si="170"/>
        <v>2170314</v>
      </c>
      <c r="O213" s="186">
        <f t="shared" si="170"/>
        <v>32803066.539999999</v>
      </c>
      <c r="P213" s="186">
        <f t="shared" si="170"/>
        <v>2170314</v>
      </c>
      <c r="Q213" s="186">
        <f t="shared" si="170"/>
        <v>32081579.469999999</v>
      </c>
      <c r="R213" s="186">
        <f t="shared" si="170"/>
        <v>2170314</v>
      </c>
    </row>
    <row r="214" spans="1:18" ht="75" x14ac:dyDescent="0.25">
      <c r="A214" s="190"/>
      <c r="B214" s="189" t="s">
        <v>180</v>
      </c>
      <c r="C214" s="188">
        <v>504</v>
      </c>
      <c r="D214" s="220" t="s">
        <v>66</v>
      </c>
      <c r="E214" s="220" t="s">
        <v>68</v>
      </c>
      <c r="F214" s="190" t="s">
        <v>7</v>
      </c>
      <c r="G214" s="190" t="s">
        <v>57</v>
      </c>
      <c r="H214" s="190">
        <v>72</v>
      </c>
      <c r="I214" s="220" t="s">
        <v>108</v>
      </c>
      <c r="J214" s="207"/>
      <c r="K214" s="185"/>
      <c r="L214" s="186">
        <f>L215</f>
        <v>2170314</v>
      </c>
      <c r="M214" s="186">
        <f t="shared" ref="M214:R214" si="171">M215</f>
        <v>0</v>
      </c>
      <c r="N214" s="186">
        <f t="shared" si="171"/>
        <v>2170314</v>
      </c>
      <c r="O214" s="186">
        <f t="shared" si="171"/>
        <v>2170314</v>
      </c>
      <c r="P214" s="186">
        <f t="shared" si="171"/>
        <v>2170314</v>
      </c>
      <c r="Q214" s="186">
        <f t="shared" si="171"/>
        <v>2170314</v>
      </c>
      <c r="R214" s="186">
        <f t="shared" si="171"/>
        <v>2170314</v>
      </c>
    </row>
    <row r="215" spans="1:18" ht="93.75" x14ac:dyDescent="0.25">
      <c r="A215" s="190"/>
      <c r="B215" s="212" t="s">
        <v>182</v>
      </c>
      <c r="C215" s="188">
        <v>504</v>
      </c>
      <c r="D215" s="220" t="s">
        <v>66</v>
      </c>
      <c r="E215" s="220" t="s">
        <v>68</v>
      </c>
      <c r="F215" s="190" t="s">
        <v>7</v>
      </c>
      <c r="G215" s="190" t="s">
        <v>57</v>
      </c>
      <c r="H215" s="190">
        <v>72</v>
      </c>
      <c r="I215" s="190">
        <v>70080</v>
      </c>
      <c r="J215" s="207"/>
      <c r="K215" s="185"/>
      <c r="L215" s="186">
        <f>L216</f>
        <v>2170314</v>
      </c>
      <c r="M215" s="186">
        <f t="shared" ref="M215:R215" si="172">M216</f>
        <v>0</v>
      </c>
      <c r="N215" s="186">
        <f t="shared" si="172"/>
        <v>2170314</v>
      </c>
      <c r="O215" s="186">
        <f t="shared" si="172"/>
        <v>2170314</v>
      </c>
      <c r="P215" s="186">
        <f t="shared" si="172"/>
        <v>2170314</v>
      </c>
      <c r="Q215" s="186">
        <f t="shared" si="172"/>
        <v>2170314</v>
      </c>
      <c r="R215" s="186">
        <f t="shared" si="172"/>
        <v>2170314</v>
      </c>
    </row>
    <row r="216" spans="1:18" ht="56.25" x14ac:dyDescent="0.25">
      <c r="A216" s="190"/>
      <c r="B216" s="189" t="s">
        <v>127</v>
      </c>
      <c r="C216" s="188">
        <v>504</v>
      </c>
      <c r="D216" s="220" t="s">
        <v>66</v>
      </c>
      <c r="E216" s="220" t="s">
        <v>68</v>
      </c>
      <c r="F216" s="190" t="s">
        <v>7</v>
      </c>
      <c r="G216" s="190" t="s">
        <v>57</v>
      </c>
      <c r="H216" s="190">
        <v>72</v>
      </c>
      <c r="I216" s="190">
        <v>70080</v>
      </c>
      <c r="J216" s="207">
        <v>600</v>
      </c>
      <c r="K216" s="185"/>
      <c r="L216" s="186">
        <f>L217</f>
        <v>2170314</v>
      </c>
      <c r="M216" s="186">
        <f t="shared" ref="M216:R216" si="173">M217</f>
        <v>0</v>
      </c>
      <c r="N216" s="186">
        <f t="shared" si="173"/>
        <v>2170314</v>
      </c>
      <c r="O216" s="186">
        <f t="shared" si="173"/>
        <v>2170314</v>
      </c>
      <c r="P216" s="186">
        <f t="shared" si="173"/>
        <v>2170314</v>
      </c>
      <c r="Q216" s="186">
        <f t="shared" si="173"/>
        <v>2170314</v>
      </c>
      <c r="R216" s="186">
        <f t="shared" si="173"/>
        <v>2170314</v>
      </c>
    </row>
    <row r="217" spans="1:18" ht="18.75" x14ac:dyDescent="0.25">
      <c r="A217" s="190"/>
      <c r="B217" s="189" t="s">
        <v>128</v>
      </c>
      <c r="C217" s="188">
        <v>504</v>
      </c>
      <c r="D217" s="220" t="s">
        <v>66</v>
      </c>
      <c r="E217" s="220" t="s">
        <v>68</v>
      </c>
      <c r="F217" s="220" t="s">
        <v>7</v>
      </c>
      <c r="G217" s="190">
        <v>1</v>
      </c>
      <c r="H217" s="190">
        <v>72</v>
      </c>
      <c r="I217" s="190">
        <v>70080</v>
      </c>
      <c r="J217" s="207">
        <v>610</v>
      </c>
      <c r="K217" s="185"/>
      <c r="L217" s="186">
        <v>2170314</v>
      </c>
      <c r="M217" s="186"/>
      <c r="N217" s="186">
        <v>2170314</v>
      </c>
      <c r="O217" s="186">
        <v>2170314</v>
      </c>
      <c r="P217" s="186">
        <v>2170314</v>
      </c>
      <c r="Q217" s="186">
        <v>2170314</v>
      </c>
      <c r="R217" s="186">
        <v>2170314</v>
      </c>
    </row>
    <row r="218" spans="1:18" ht="56.25" x14ac:dyDescent="0.25">
      <c r="A218" s="190" t="s">
        <v>1</v>
      </c>
      <c r="B218" s="189" t="s">
        <v>183</v>
      </c>
      <c r="C218" s="188">
        <v>504</v>
      </c>
      <c r="D218" s="220" t="s">
        <v>66</v>
      </c>
      <c r="E218" s="220" t="s">
        <v>68</v>
      </c>
      <c r="F218" s="190" t="s">
        <v>7</v>
      </c>
      <c r="G218" s="190" t="s">
        <v>57</v>
      </c>
      <c r="H218" s="190" t="s">
        <v>184</v>
      </c>
      <c r="I218" s="190" t="s">
        <v>108</v>
      </c>
      <c r="J218" s="207" t="s">
        <v>1</v>
      </c>
      <c r="K218" s="185"/>
      <c r="L218" s="186">
        <f>L219+L222</f>
        <v>29561265.469999999</v>
      </c>
      <c r="M218" s="186">
        <f t="shared" ref="M218:R218" si="174">M219+M222</f>
        <v>0</v>
      </c>
      <c r="N218" s="186">
        <f t="shared" si="174"/>
        <v>0</v>
      </c>
      <c r="O218" s="186">
        <f t="shared" si="174"/>
        <v>30632752.539999999</v>
      </c>
      <c r="P218" s="186">
        <f t="shared" si="174"/>
        <v>0</v>
      </c>
      <c r="Q218" s="186">
        <f t="shared" si="174"/>
        <v>29911265.469999999</v>
      </c>
      <c r="R218" s="186">
        <f t="shared" si="174"/>
        <v>0</v>
      </c>
    </row>
    <row r="219" spans="1:18" ht="37.5" x14ac:dyDescent="0.25">
      <c r="A219" s="190" t="s">
        <v>1</v>
      </c>
      <c r="B219" s="189" t="s">
        <v>185</v>
      </c>
      <c r="C219" s="188">
        <v>504</v>
      </c>
      <c r="D219" s="220" t="s">
        <v>66</v>
      </c>
      <c r="E219" s="220" t="s">
        <v>68</v>
      </c>
      <c r="F219" s="190" t="s">
        <v>7</v>
      </c>
      <c r="G219" s="190" t="s">
        <v>57</v>
      </c>
      <c r="H219" s="190" t="s">
        <v>184</v>
      </c>
      <c r="I219" s="190" t="s">
        <v>129</v>
      </c>
      <c r="J219" s="207" t="s">
        <v>1</v>
      </c>
      <c r="K219" s="185"/>
      <c r="L219" s="186">
        <f t="shared" si="167"/>
        <v>12303966.25</v>
      </c>
      <c r="M219" s="186">
        <f t="shared" ref="M219:R219" si="175">M220</f>
        <v>0</v>
      </c>
      <c r="N219" s="186">
        <f t="shared" si="175"/>
        <v>0</v>
      </c>
      <c r="O219" s="186">
        <f t="shared" si="175"/>
        <v>13375453.32</v>
      </c>
      <c r="P219" s="186">
        <f t="shared" si="175"/>
        <v>0</v>
      </c>
      <c r="Q219" s="186">
        <f t="shared" si="175"/>
        <v>12653966.25</v>
      </c>
      <c r="R219" s="186">
        <f t="shared" si="175"/>
        <v>0</v>
      </c>
    </row>
    <row r="220" spans="1:18" ht="56.25" x14ac:dyDescent="0.25">
      <c r="A220" s="190" t="s">
        <v>1</v>
      </c>
      <c r="B220" s="189" t="s">
        <v>127</v>
      </c>
      <c r="C220" s="188">
        <v>504</v>
      </c>
      <c r="D220" s="220" t="s">
        <v>66</v>
      </c>
      <c r="E220" s="220" t="s">
        <v>68</v>
      </c>
      <c r="F220" s="190" t="s">
        <v>7</v>
      </c>
      <c r="G220" s="190" t="s">
        <v>57</v>
      </c>
      <c r="H220" s="190" t="s">
        <v>184</v>
      </c>
      <c r="I220" s="190" t="s">
        <v>129</v>
      </c>
      <c r="J220" s="207">
        <v>600</v>
      </c>
      <c r="K220" s="185"/>
      <c r="L220" s="186">
        <f t="shared" si="167"/>
        <v>12303966.25</v>
      </c>
      <c r="M220" s="186">
        <f t="shared" ref="M220:R220" si="176">M221</f>
        <v>0</v>
      </c>
      <c r="N220" s="186">
        <f t="shared" si="176"/>
        <v>0</v>
      </c>
      <c r="O220" s="186">
        <f t="shared" si="176"/>
        <v>13375453.32</v>
      </c>
      <c r="P220" s="186">
        <f t="shared" si="176"/>
        <v>0</v>
      </c>
      <c r="Q220" s="186">
        <f t="shared" si="176"/>
        <v>12653966.25</v>
      </c>
      <c r="R220" s="186">
        <f t="shared" si="176"/>
        <v>0</v>
      </c>
    </row>
    <row r="221" spans="1:18" ht="18.75" x14ac:dyDescent="0.25">
      <c r="A221" s="190" t="s">
        <v>1</v>
      </c>
      <c r="B221" s="189" t="s">
        <v>128</v>
      </c>
      <c r="C221" s="188">
        <v>504</v>
      </c>
      <c r="D221" s="220" t="s">
        <v>66</v>
      </c>
      <c r="E221" s="220" t="s">
        <v>68</v>
      </c>
      <c r="F221" s="190" t="s">
        <v>7</v>
      </c>
      <c r="G221" s="190" t="s">
        <v>57</v>
      </c>
      <c r="H221" s="190" t="s">
        <v>184</v>
      </c>
      <c r="I221" s="190" t="s">
        <v>129</v>
      </c>
      <c r="J221" s="207" t="s">
        <v>3</v>
      </c>
      <c r="K221" s="185"/>
      <c r="L221" s="186">
        <v>12303966.25</v>
      </c>
      <c r="M221" s="185"/>
      <c r="N221" s="184">
        <v>0</v>
      </c>
      <c r="O221" s="183">
        <v>13375453.32</v>
      </c>
      <c r="P221" s="183">
        <v>0</v>
      </c>
      <c r="Q221" s="183">
        <v>12653966.25</v>
      </c>
      <c r="R221" s="182">
        <v>0</v>
      </c>
    </row>
    <row r="222" spans="1:18" ht="131.25" x14ac:dyDescent="0.25">
      <c r="A222" s="190"/>
      <c r="B222" s="212" t="s">
        <v>469</v>
      </c>
      <c r="C222" s="188">
        <v>504</v>
      </c>
      <c r="D222" s="220" t="s">
        <v>66</v>
      </c>
      <c r="E222" s="220" t="s">
        <v>68</v>
      </c>
      <c r="F222" s="190" t="s">
        <v>7</v>
      </c>
      <c r="G222" s="190" t="s">
        <v>57</v>
      </c>
      <c r="H222" s="190" t="s">
        <v>184</v>
      </c>
      <c r="I222" s="218" t="s">
        <v>468</v>
      </c>
      <c r="J222" s="207"/>
      <c r="K222" s="185"/>
      <c r="L222" s="186">
        <f>L223</f>
        <v>17257299.219999999</v>
      </c>
      <c r="M222" s="186">
        <f t="shared" ref="M222:R222" si="177">M223</f>
        <v>0</v>
      </c>
      <c r="N222" s="186">
        <f t="shared" si="177"/>
        <v>0</v>
      </c>
      <c r="O222" s="186">
        <f t="shared" si="177"/>
        <v>17257299.219999999</v>
      </c>
      <c r="P222" s="186">
        <f t="shared" si="177"/>
        <v>0</v>
      </c>
      <c r="Q222" s="186">
        <f t="shared" si="177"/>
        <v>17257299.219999999</v>
      </c>
      <c r="R222" s="186">
        <f t="shared" si="177"/>
        <v>0</v>
      </c>
    </row>
    <row r="223" spans="1:18" ht="56.25" x14ac:dyDescent="0.25">
      <c r="A223" s="190"/>
      <c r="B223" s="189" t="s">
        <v>127</v>
      </c>
      <c r="C223" s="188">
        <v>504</v>
      </c>
      <c r="D223" s="220" t="s">
        <v>66</v>
      </c>
      <c r="E223" s="220" t="s">
        <v>68</v>
      </c>
      <c r="F223" s="190" t="s">
        <v>7</v>
      </c>
      <c r="G223" s="190" t="s">
        <v>57</v>
      </c>
      <c r="H223" s="190" t="s">
        <v>184</v>
      </c>
      <c r="I223" s="190" t="s">
        <v>468</v>
      </c>
      <c r="J223" s="207">
        <v>600</v>
      </c>
      <c r="K223" s="185"/>
      <c r="L223" s="186">
        <f>L224</f>
        <v>17257299.219999999</v>
      </c>
      <c r="M223" s="186">
        <f t="shared" ref="M223:R223" si="178">M224</f>
        <v>0</v>
      </c>
      <c r="N223" s="186">
        <f t="shared" si="178"/>
        <v>0</v>
      </c>
      <c r="O223" s="186">
        <f t="shared" si="178"/>
        <v>17257299.219999999</v>
      </c>
      <c r="P223" s="186">
        <f t="shared" si="178"/>
        <v>0</v>
      </c>
      <c r="Q223" s="186">
        <f t="shared" si="178"/>
        <v>17257299.219999999</v>
      </c>
      <c r="R223" s="186">
        <f t="shared" si="178"/>
        <v>0</v>
      </c>
    </row>
    <row r="224" spans="1:18" ht="18.75" x14ac:dyDescent="0.25">
      <c r="A224" s="190"/>
      <c r="B224" s="189" t="s">
        <v>128</v>
      </c>
      <c r="C224" s="188">
        <v>504</v>
      </c>
      <c r="D224" s="220" t="s">
        <v>66</v>
      </c>
      <c r="E224" s="220" t="s">
        <v>68</v>
      </c>
      <c r="F224" s="220" t="s">
        <v>7</v>
      </c>
      <c r="G224" s="190">
        <v>1</v>
      </c>
      <c r="H224" s="190">
        <v>75</v>
      </c>
      <c r="I224" s="190" t="s">
        <v>468</v>
      </c>
      <c r="J224" s="207">
        <v>610</v>
      </c>
      <c r="K224" s="185"/>
      <c r="L224" s="186">
        <v>17257299.219999999</v>
      </c>
      <c r="M224" s="185"/>
      <c r="N224" s="184">
        <v>0</v>
      </c>
      <c r="O224" s="183">
        <v>17257299.219999999</v>
      </c>
      <c r="P224" s="183">
        <v>0</v>
      </c>
      <c r="Q224" s="183">
        <v>17257299.219999999</v>
      </c>
      <c r="R224" s="182">
        <v>0</v>
      </c>
    </row>
    <row r="225" spans="1:18" ht="18.75" x14ac:dyDescent="0.25">
      <c r="A225" s="190" t="s">
        <v>1</v>
      </c>
      <c r="B225" s="189" t="s">
        <v>38</v>
      </c>
      <c r="C225" s="188">
        <v>504</v>
      </c>
      <c r="D225" s="220" t="s">
        <v>66</v>
      </c>
      <c r="E225" s="220" t="s">
        <v>301</v>
      </c>
      <c r="F225" s="190" t="s">
        <v>1</v>
      </c>
      <c r="G225" s="190" t="s">
        <v>1</v>
      </c>
      <c r="H225" s="190" t="s">
        <v>1</v>
      </c>
      <c r="I225" s="190" t="s">
        <v>1</v>
      </c>
      <c r="J225" s="207" t="s">
        <v>1</v>
      </c>
      <c r="K225" s="185"/>
      <c r="L225" s="186">
        <f>L226+L236</f>
        <v>70340006.919999987</v>
      </c>
      <c r="M225" s="186">
        <f t="shared" ref="M225:R225" si="179">M226+M236</f>
        <v>0</v>
      </c>
      <c r="N225" s="186">
        <f t="shared" si="179"/>
        <v>0</v>
      </c>
      <c r="O225" s="186">
        <f t="shared" si="179"/>
        <v>73069912.340000004</v>
      </c>
      <c r="P225" s="186">
        <f t="shared" si="179"/>
        <v>0</v>
      </c>
      <c r="Q225" s="186">
        <f t="shared" si="179"/>
        <v>65139531.089999996</v>
      </c>
      <c r="R225" s="186">
        <f t="shared" si="179"/>
        <v>0</v>
      </c>
    </row>
    <row r="226" spans="1:18" ht="75" x14ac:dyDescent="0.25">
      <c r="A226" s="190" t="s">
        <v>1</v>
      </c>
      <c r="B226" s="212" t="s">
        <v>445</v>
      </c>
      <c r="C226" s="188">
        <v>504</v>
      </c>
      <c r="D226" s="220" t="s">
        <v>66</v>
      </c>
      <c r="E226" s="220" t="s">
        <v>301</v>
      </c>
      <c r="F226" s="190" t="s">
        <v>6</v>
      </c>
      <c r="G226" s="190" t="s">
        <v>107</v>
      </c>
      <c r="H226" s="190" t="s">
        <v>10</v>
      </c>
      <c r="I226" s="190" t="s">
        <v>108</v>
      </c>
      <c r="J226" s="207" t="s">
        <v>1</v>
      </c>
      <c r="K226" s="185"/>
      <c r="L226" s="186">
        <f>L227</f>
        <v>7351834.5999999996</v>
      </c>
      <c r="M226" s="186">
        <f t="shared" ref="M226:R226" si="180">M227</f>
        <v>0</v>
      </c>
      <c r="N226" s="186">
        <f t="shared" si="180"/>
        <v>0</v>
      </c>
      <c r="O226" s="186">
        <f t="shared" si="180"/>
        <v>7351834.5999999996</v>
      </c>
      <c r="P226" s="186">
        <f t="shared" si="180"/>
        <v>0</v>
      </c>
      <c r="Q226" s="186">
        <f t="shared" si="180"/>
        <v>7301834.5999999996</v>
      </c>
      <c r="R226" s="186">
        <f t="shared" si="180"/>
        <v>0</v>
      </c>
    </row>
    <row r="227" spans="1:18" ht="37.5" x14ac:dyDescent="0.25">
      <c r="A227" s="190" t="s">
        <v>1</v>
      </c>
      <c r="B227" s="189" t="s">
        <v>109</v>
      </c>
      <c r="C227" s="188">
        <v>504</v>
      </c>
      <c r="D227" s="220" t="s">
        <v>66</v>
      </c>
      <c r="E227" s="220" t="s">
        <v>301</v>
      </c>
      <c r="F227" s="190" t="s">
        <v>6</v>
      </c>
      <c r="G227" s="190" t="s">
        <v>110</v>
      </c>
      <c r="H227" s="190" t="s">
        <v>10</v>
      </c>
      <c r="I227" s="190" t="s">
        <v>108</v>
      </c>
      <c r="J227" s="207" t="s">
        <v>1</v>
      </c>
      <c r="K227" s="185"/>
      <c r="L227" s="186">
        <f>L228</f>
        <v>7351834.5999999996</v>
      </c>
      <c r="M227" s="186">
        <f t="shared" ref="M227:R227" si="181">M228</f>
        <v>0</v>
      </c>
      <c r="N227" s="186">
        <f t="shared" si="181"/>
        <v>0</v>
      </c>
      <c r="O227" s="186">
        <f t="shared" si="181"/>
        <v>7351834.5999999996</v>
      </c>
      <c r="P227" s="186">
        <f t="shared" si="181"/>
        <v>0</v>
      </c>
      <c r="Q227" s="186">
        <f t="shared" si="181"/>
        <v>7301834.5999999996</v>
      </c>
      <c r="R227" s="186">
        <f t="shared" si="181"/>
        <v>0</v>
      </c>
    </row>
    <row r="228" spans="1:18" ht="37.5" x14ac:dyDescent="0.25">
      <c r="A228" s="190" t="s">
        <v>1</v>
      </c>
      <c r="B228" s="189" t="s">
        <v>111</v>
      </c>
      <c r="C228" s="188">
        <v>504</v>
      </c>
      <c r="D228" s="220" t="s">
        <v>66</v>
      </c>
      <c r="E228" s="220" t="s">
        <v>301</v>
      </c>
      <c r="F228" s="190" t="s">
        <v>6</v>
      </c>
      <c r="G228" s="190" t="s">
        <v>110</v>
      </c>
      <c r="H228" s="190" t="s">
        <v>66</v>
      </c>
      <c r="I228" s="190" t="s">
        <v>108</v>
      </c>
      <c r="J228" s="207" t="s">
        <v>1</v>
      </c>
      <c r="K228" s="185"/>
      <c r="L228" s="186">
        <f>L229</f>
        <v>7351834.5999999996</v>
      </c>
      <c r="M228" s="186">
        <f t="shared" ref="M228:R228" si="182">M229</f>
        <v>0</v>
      </c>
      <c r="N228" s="186">
        <f t="shared" si="182"/>
        <v>0</v>
      </c>
      <c r="O228" s="186">
        <f t="shared" si="182"/>
        <v>7351834.5999999996</v>
      </c>
      <c r="P228" s="186">
        <f t="shared" si="182"/>
        <v>0</v>
      </c>
      <c r="Q228" s="186">
        <f t="shared" si="182"/>
        <v>7301834.5999999996</v>
      </c>
      <c r="R228" s="186">
        <f t="shared" si="182"/>
        <v>0</v>
      </c>
    </row>
    <row r="229" spans="1:18" ht="56.25" x14ac:dyDescent="0.25">
      <c r="A229" s="190" t="s">
        <v>1</v>
      </c>
      <c r="B229" s="189" t="s">
        <v>218</v>
      </c>
      <c r="C229" s="188">
        <v>504</v>
      </c>
      <c r="D229" s="220" t="s">
        <v>66</v>
      </c>
      <c r="E229" s="220" t="s">
        <v>301</v>
      </c>
      <c r="F229" s="190" t="s">
        <v>6</v>
      </c>
      <c r="G229" s="190" t="s">
        <v>110</v>
      </c>
      <c r="H229" s="190" t="s">
        <v>66</v>
      </c>
      <c r="I229" s="190" t="s">
        <v>112</v>
      </c>
      <c r="J229" s="207" t="s">
        <v>1</v>
      </c>
      <c r="K229" s="185"/>
      <c r="L229" s="186">
        <f>L230+L232+L234</f>
        <v>7351834.5999999996</v>
      </c>
      <c r="M229" s="186">
        <f t="shared" ref="M229:R229" si="183">M230+M232+M234</f>
        <v>0</v>
      </c>
      <c r="N229" s="186">
        <f t="shared" si="183"/>
        <v>0</v>
      </c>
      <c r="O229" s="186">
        <f t="shared" si="183"/>
        <v>7351834.5999999996</v>
      </c>
      <c r="P229" s="186">
        <f t="shared" si="183"/>
        <v>0</v>
      </c>
      <c r="Q229" s="186">
        <f t="shared" si="183"/>
        <v>7301834.5999999996</v>
      </c>
      <c r="R229" s="186">
        <f t="shared" si="183"/>
        <v>0</v>
      </c>
    </row>
    <row r="230" spans="1:18" ht="112.5" x14ac:dyDescent="0.25">
      <c r="A230" s="190" t="s">
        <v>1</v>
      </c>
      <c r="B230" s="189" t="s">
        <v>113</v>
      </c>
      <c r="C230" s="188">
        <v>504</v>
      </c>
      <c r="D230" s="220" t="s">
        <v>66</v>
      </c>
      <c r="E230" s="220" t="s">
        <v>301</v>
      </c>
      <c r="F230" s="190" t="s">
        <v>6</v>
      </c>
      <c r="G230" s="190" t="s">
        <v>110</v>
      </c>
      <c r="H230" s="190" t="s">
        <v>66</v>
      </c>
      <c r="I230" s="190" t="s">
        <v>112</v>
      </c>
      <c r="J230" s="207">
        <v>100</v>
      </c>
      <c r="K230" s="185"/>
      <c r="L230" s="186">
        <f>L231</f>
        <v>7221834.5999999996</v>
      </c>
      <c r="M230" s="186">
        <f t="shared" ref="M230:R230" si="184">M231</f>
        <v>0</v>
      </c>
      <c r="N230" s="186">
        <f t="shared" si="184"/>
        <v>0</v>
      </c>
      <c r="O230" s="186">
        <f t="shared" si="184"/>
        <v>7221834.5999999996</v>
      </c>
      <c r="P230" s="186">
        <f t="shared" si="184"/>
        <v>0</v>
      </c>
      <c r="Q230" s="186">
        <f t="shared" si="184"/>
        <v>7221834.5999999996</v>
      </c>
      <c r="R230" s="186">
        <f t="shared" si="184"/>
        <v>0</v>
      </c>
    </row>
    <row r="231" spans="1:18" ht="37.5" x14ac:dyDescent="0.25">
      <c r="A231" s="190" t="s">
        <v>1</v>
      </c>
      <c r="B231" s="189" t="s">
        <v>114</v>
      </c>
      <c r="C231" s="188">
        <v>504</v>
      </c>
      <c r="D231" s="220" t="s">
        <v>66</v>
      </c>
      <c r="E231" s="220" t="s">
        <v>301</v>
      </c>
      <c r="F231" s="190" t="s">
        <v>6</v>
      </c>
      <c r="G231" s="190" t="s">
        <v>110</v>
      </c>
      <c r="H231" s="190" t="s">
        <v>66</v>
      </c>
      <c r="I231" s="190" t="s">
        <v>112</v>
      </c>
      <c r="J231" s="207" t="s">
        <v>76</v>
      </c>
      <c r="K231" s="185"/>
      <c r="L231" s="186">
        <v>7221834.5999999996</v>
      </c>
      <c r="M231" s="185"/>
      <c r="N231" s="184">
        <v>0</v>
      </c>
      <c r="O231" s="183">
        <v>7221834.5999999996</v>
      </c>
      <c r="P231" s="183">
        <v>0</v>
      </c>
      <c r="Q231" s="183">
        <v>7221834.5999999996</v>
      </c>
      <c r="R231" s="182">
        <v>0</v>
      </c>
    </row>
    <row r="232" spans="1:18" ht="56.25" x14ac:dyDescent="0.25">
      <c r="A232" s="190"/>
      <c r="B232" s="189" t="s">
        <v>120</v>
      </c>
      <c r="C232" s="188">
        <v>504</v>
      </c>
      <c r="D232" s="220" t="s">
        <v>66</v>
      </c>
      <c r="E232" s="220" t="s">
        <v>301</v>
      </c>
      <c r="F232" s="190" t="s">
        <v>6</v>
      </c>
      <c r="G232" s="190" t="s">
        <v>110</v>
      </c>
      <c r="H232" s="190" t="s">
        <v>66</v>
      </c>
      <c r="I232" s="190" t="s">
        <v>112</v>
      </c>
      <c r="J232" s="207">
        <v>200</v>
      </c>
      <c r="K232" s="185"/>
      <c r="L232" s="186">
        <f>L233</f>
        <v>50000</v>
      </c>
      <c r="M232" s="186">
        <f t="shared" ref="M232:R232" si="185">M233</f>
        <v>0</v>
      </c>
      <c r="N232" s="186">
        <f t="shared" si="185"/>
        <v>0</v>
      </c>
      <c r="O232" s="186">
        <f t="shared" si="185"/>
        <v>50000</v>
      </c>
      <c r="P232" s="186">
        <f t="shared" si="185"/>
        <v>0</v>
      </c>
      <c r="Q232" s="186">
        <f t="shared" si="185"/>
        <v>0</v>
      </c>
      <c r="R232" s="186">
        <f t="shared" si="185"/>
        <v>0</v>
      </c>
    </row>
    <row r="233" spans="1:18" ht="56.25" x14ac:dyDescent="0.25">
      <c r="A233" s="190"/>
      <c r="B233" s="189" t="s">
        <v>121</v>
      </c>
      <c r="C233" s="188">
        <v>504</v>
      </c>
      <c r="D233" s="220" t="s">
        <v>66</v>
      </c>
      <c r="E233" s="220" t="s">
        <v>301</v>
      </c>
      <c r="F233" s="190" t="s">
        <v>6</v>
      </c>
      <c r="G233" s="190" t="s">
        <v>110</v>
      </c>
      <c r="H233" s="190" t="s">
        <v>66</v>
      </c>
      <c r="I233" s="190" t="s">
        <v>112</v>
      </c>
      <c r="J233" s="207">
        <v>240</v>
      </c>
      <c r="K233" s="185"/>
      <c r="L233" s="186">
        <v>50000</v>
      </c>
      <c r="M233" s="185"/>
      <c r="N233" s="184">
        <v>0</v>
      </c>
      <c r="O233" s="183">
        <v>50000</v>
      </c>
      <c r="P233" s="183">
        <v>0</v>
      </c>
      <c r="Q233" s="183">
        <v>0</v>
      </c>
      <c r="R233" s="182">
        <v>0</v>
      </c>
    </row>
    <row r="234" spans="1:18" ht="18.75" x14ac:dyDescent="0.25">
      <c r="A234" s="190" t="s">
        <v>1</v>
      </c>
      <c r="B234" s="189" t="s">
        <v>115</v>
      </c>
      <c r="C234" s="188">
        <v>504</v>
      </c>
      <c r="D234" s="220" t="s">
        <v>66</v>
      </c>
      <c r="E234" s="220" t="s">
        <v>301</v>
      </c>
      <c r="F234" s="190" t="s">
        <v>6</v>
      </c>
      <c r="G234" s="190" t="s">
        <v>110</v>
      </c>
      <c r="H234" s="190" t="s">
        <v>66</v>
      </c>
      <c r="I234" s="190" t="s">
        <v>112</v>
      </c>
      <c r="J234" s="207">
        <v>800</v>
      </c>
      <c r="K234" s="185"/>
      <c r="L234" s="186">
        <f>L235</f>
        <v>80000</v>
      </c>
      <c r="M234" s="186">
        <f t="shared" ref="M234:R234" si="186">M235</f>
        <v>0</v>
      </c>
      <c r="N234" s="186">
        <f t="shared" si="186"/>
        <v>0</v>
      </c>
      <c r="O234" s="186">
        <f t="shared" si="186"/>
        <v>80000</v>
      </c>
      <c r="P234" s="186">
        <f t="shared" si="186"/>
        <v>0</v>
      </c>
      <c r="Q234" s="186">
        <f t="shared" si="186"/>
        <v>80000</v>
      </c>
      <c r="R234" s="186">
        <f t="shared" si="186"/>
        <v>0</v>
      </c>
    </row>
    <row r="235" spans="1:18" ht="18.75" x14ac:dyDescent="0.25">
      <c r="A235" s="190" t="s">
        <v>1</v>
      </c>
      <c r="B235" s="189" t="s">
        <v>116</v>
      </c>
      <c r="C235" s="188">
        <v>504</v>
      </c>
      <c r="D235" s="220" t="s">
        <v>66</v>
      </c>
      <c r="E235" s="220" t="s">
        <v>301</v>
      </c>
      <c r="F235" s="190" t="s">
        <v>6</v>
      </c>
      <c r="G235" s="190" t="s">
        <v>110</v>
      </c>
      <c r="H235" s="190" t="s">
        <v>66</v>
      </c>
      <c r="I235" s="190" t="s">
        <v>112</v>
      </c>
      <c r="J235" s="207">
        <v>850</v>
      </c>
      <c r="K235" s="185"/>
      <c r="L235" s="186">
        <v>80000</v>
      </c>
      <c r="M235" s="185"/>
      <c r="N235" s="184">
        <v>0</v>
      </c>
      <c r="O235" s="183">
        <v>80000</v>
      </c>
      <c r="P235" s="183">
        <v>0</v>
      </c>
      <c r="Q235" s="183">
        <v>80000</v>
      </c>
      <c r="R235" s="182">
        <v>0</v>
      </c>
    </row>
    <row r="236" spans="1:18" ht="75" x14ac:dyDescent="0.25">
      <c r="A236" s="190" t="s">
        <v>1</v>
      </c>
      <c r="B236" s="212" t="s">
        <v>451</v>
      </c>
      <c r="C236" s="188">
        <v>504</v>
      </c>
      <c r="D236" s="220" t="s">
        <v>66</v>
      </c>
      <c r="E236" s="220" t="s">
        <v>301</v>
      </c>
      <c r="F236" s="190" t="s">
        <v>7</v>
      </c>
      <c r="G236" s="190" t="s">
        <v>107</v>
      </c>
      <c r="H236" s="190" t="s">
        <v>10</v>
      </c>
      <c r="I236" s="190" t="s">
        <v>108</v>
      </c>
      <c r="J236" s="207" t="s">
        <v>1</v>
      </c>
      <c r="K236" s="185"/>
      <c r="L236" s="186">
        <f t="shared" ref="L236:R236" si="187">L237+L254</f>
        <v>62988172.319999993</v>
      </c>
      <c r="M236" s="186">
        <f t="shared" si="187"/>
        <v>0</v>
      </c>
      <c r="N236" s="186">
        <f t="shared" si="187"/>
        <v>0</v>
      </c>
      <c r="O236" s="186">
        <f t="shared" si="187"/>
        <v>65718077.740000002</v>
      </c>
      <c r="P236" s="186">
        <f t="shared" si="187"/>
        <v>0</v>
      </c>
      <c r="Q236" s="186">
        <f t="shared" si="187"/>
        <v>57837696.489999995</v>
      </c>
      <c r="R236" s="186">
        <f t="shared" si="187"/>
        <v>0</v>
      </c>
    </row>
    <row r="237" spans="1:18" ht="44.25" customHeight="1" x14ac:dyDescent="0.25">
      <c r="A237" s="190" t="s">
        <v>1</v>
      </c>
      <c r="B237" s="189" t="s">
        <v>219</v>
      </c>
      <c r="C237" s="188">
        <v>504</v>
      </c>
      <c r="D237" s="220" t="s">
        <v>66</v>
      </c>
      <c r="E237" s="220" t="s">
        <v>301</v>
      </c>
      <c r="F237" s="190" t="s">
        <v>7</v>
      </c>
      <c r="G237" s="190" t="s">
        <v>57</v>
      </c>
      <c r="H237" s="190" t="s">
        <v>10</v>
      </c>
      <c r="I237" s="190" t="s">
        <v>108</v>
      </c>
      <c r="J237" s="207" t="s">
        <v>1</v>
      </c>
      <c r="K237" s="185"/>
      <c r="L237" s="186">
        <f t="shared" ref="L237:R237" si="188">L238+L251</f>
        <v>58750071.209999993</v>
      </c>
      <c r="M237" s="186">
        <f t="shared" si="188"/>
        <v>0</v>
      </c>
      <c r="N237" s="186">
        <f t="shared" si="188"/>
        <v>0</v>
      </c>
      <c r="O237" s="186">
        <f t="shared" si="188"/>
        <v>61177832.420000002</v>
      </c>
      <c r="P237" s="186">
        <f t="shared" si="188"/>
        <v>0</v>
      </c>
      <c r="Q237" s="186">
        <f t="shared" si="188"/>
        <v>53642081.129999995</v>
      </c>
      <c r="R237" s="186">
        <f t="shared" si="188"/>
        <v>0</v>
      </c>
    </row>
    <row r="238" spans="1:18" ht="75" x14ac:dyDescent="0.25">
      <c r="A238" s="190" t="s">
        <v>1</v>
      </c>
      <c r="B238" s="189" t="s">
        <v>187</v>
      </c>
      <c r="C238" s="188">
        <v>504</v>
      </c>
      <c r="D238" s="220" t="s">
        <v>66</v>
      </c>
      <c r="E238" s="220" t="s">
        <v>301</v>
      </c>
      <c r="F238" s="190" t="s">
        <v>7</v>
      </c>
      <c r="G238" s="190" t="s">
        <v>57</v>
      </c>
      <c r="H238" s="190" t="s">
        <v>188</v>
      </c>
      <c r="I238" s="190" t="s">
        <v>108</v>
      </c>
      <c r="J238" s="207" t="s">
        <v>1</v>
      </c>
      <c r="K238" s="185"/>
      <c r="L238" s="186">
        <f>L239+L244+L247</f>
        <v>58714857.209999993</v>
      </c>
      <c r="M238" s="186">
        <f t="shared" ref="M238:R238" si="189">M239+M244+M247</f>
        <v>0</v>
      </c>
      <c r="N238" s="186">
        <f t="shared" si="189"/>
        <v>0</v>
      </c>
      <c r="O238" s="186">
        <f t="shared" si="189"/>
        <v>61142618.420000002</v>
      </c>
      <c r="P238" s="186">
        <f t="shared" si="189"/>
        <v>0</v>
      </c>
      <c r="Q238" s="186">
        <f t="shared" si="189"/>
        <v>53606867.129999995</v>
      </c>
      <c r="R238" s="186">
        <f t="shared" si="189"/>
        <v>0</v>
      </c>
    </row>
    <row r="239" spans="1:18" ht="66.75" customHeight="1" x14ac:dyDescent="0.25">
      <c r="A239" s="190" t="s">
        <v>1</v>
      </c>
      <c r="B239" s="189" t="s">
        <v>189</v>
      </c>
      <c r="C239" s="188">
        <v>504</v>
      </c>
      <c r="D239" s="220" t="s">
        <v>66</v>
      </c>
      <c r="E239" s="220" t="s">
        <v>301</v>
      </c>
      <c r="F239" s="190" t="s">
        <v>7</v>
      </c>
      <c r="G239" s="190" t="s">
        <v>57</v>
      </c>
      <c r="H239" s="190" t="s">
        <v>188</v>
      </c>
      <c r="I239" s="190" t="s">
        <v>129</v>
      </c>
      <c r="J239" s="207" t="s">
        <v>1</v>
      </c>
      <c r="K239" s="185"/>
      <c r="L239" s="186">
        <f>L240+L242</f>
        <v>17781216.530000001</v>
      </c>
      <c r="M239" s="186">
        <f t="shared" ref="M239:R239" si="190">M240+M242</f>
        <v>0</v>
      </c>
      <c r="N239" s="186">
        <f t="shared" si="190"/>
        <v>0</v>
      </c>
      <c r="O239" s="186">
        <f t="shared" si="190"/>
        <v>20208977.739999998</v>
      </c>
      <c r="P239" s="186">
        <f t="shared" si="190"/>
        <v>0</v>
      </c>
      <c r="Q239" s="186">
        <f t="shared" si="190"/>
        <v>12673226.449999999</v>
      </c>
      <c r="R239" s="186">
        <f t="shared" si="190"/>
        <v>0</v>
      </c>
    </row>
    <row r="240" spans="1:18" ht="48.75" customHeight="1" x14ac:dyDescent="0.25">
      <c r="A240" s="190" t="s">
        <v>1</v>
      </c>
      <c r="B240" s="189" t="s">
        <v>120</v>
      </c>
      <c r="C240" s="188">
        <v>504</v>
      </c>
      <c r="D240" s="220" t="s">
        <v>66</v>
      </c>
      <c r="E240" s="220" t="s">
        <v>301</v>
      </c>
      <c r="F240" s="190" t="s">
        <v>7</v>
      </c>
      <c r="G240" s="190" t="s">
        <v>57</v>
      </c>
      <c r="H240" s="190" t="s">
        <v>188</v>
      </c>
      <c r="I240" s="190" t="s">
        <v>129</v>
      </c>
      <c r="J240" s="207">
        <v>200</v>
      </c>
      <c r="K240" s="185"/>
      <c r="L240" s="186">
        <f>L241</f>
        <v>17491216.530000001</v>
      </c>
      <c r="M240" s="186">
        <f t="shared" ref="M240:R240" si="191">M241</f>
        <v>0</v>
      </c>
      <c r="N240" s="186">
        <f t="shared" si="191"/>
        <v>0</v>
      </c>
      <c r="O240" s="186">
        <f t="shared" si="191"/>
        <v>19918977.739999998</v>
      </c>
      <c r="P240" s="186">
        <f t="shared" si="191"/>
        <v>0</v>
      </c>
      <c r="Q240" s="186">
        <f t="shared" si="191"/>
        <v>12383226.449999999</v>
      </c>
      <c r="R240" s="186">
        <f t="shared" si="191"/>
        <v>0</v>
      </c>
    </row>
    <row r="241" spans="1:18" ht="56.25" x14ac:dyDescent="0.25">
      <c r="A241" s="190" t="s">
        <v>1</v>
      </c>
      <c r="B241" s="189" t="s">
        <v>121</v>
      </c>
      <c r="C241" s="188">
        <v>504</v>
      </c>
      <c r="D241" s="220" t="s">
        <v>66</v>
      </c>
      <c r="E241" s="220" t="s">
        <v>301</v>
      </c>
      <c r="F241" s="190" t="s">
        <v>7</v>
      </c>
      <c r="G241" s="190" t="s">
        <v>57</v>
      </c>
      <c r="H241" s="190" t="s">
        <v>188</v>
      </c>
      <c r="I241" s="190" t="s">
        <v>129</v>
      </c>
      <c r="J241" s="207" t="s">
        <v>78</v>
      </c>
      <c r="K241" s="185"/>
      <c r="L241" s="186">
        <v>17491216.530000001</v>
      </c>
      <c r="M241" s="185"/>
      <c r="N241" s="184">
        <v>0</v>
      </c>
      <c r="O241" s="183">
        <v>19918977.739999998</v>
      </c>
      <c r="P241" s="183">
        <v>0</v>
      </c>
      <c r="Q241" s="183">
        <v>12383226.449999999</v>
      </c>
      <c r="R241" s="182">
        <v>0</v>
      </c>
    </row>
    <row r="242" spans="1:18" ht="18.75" x14ac:dyDescent="0.25">
      <c r="A242" s="190" t="s">
        <v>1</v>
      </c>
      <c r="B242" s="189" t="s">
        <v>115</v>
      </c>
      <c r="C242" s="188">
        <v>504</v>
      </c>
      <c r="D242" s="220" t="s">
        <v>66</v>
      </c>
      <c r="E242" s="220" t="s">
        <v>301</v>
      </c>
      <c r="F242" s="190" t="s">
        <v>7</v>
      </c>
      <c r="G242" s="190" t="s">
        <v>57</v>
      </c>
      <c r="H242" s="190" t="s">
        <v>188</v>
      </c>
      <c r="I242" s="190" t="s">
        <v>129</v>
      </c>
      <c r="J242" s="207">
        <v>800</v>
      </c>
      <c r="K242" s="185"/>
      <c r="L242" s="186">
        <f>L243</f>
        <v>290000</v>
      </c>
      <c r="M242" s="186">
        <f t="shared" ref="M242:R242" si="192">M243</f>
        <v>0</v>
      </c>
      <c r="N242" s="186">
        <f t="shared" si="192"/>
        <v>0</v>
      </c>
      <c r="O242" s="186">
        <f t="shared" si="192"/>
        <v>290000</v>
      </c>
      <c r="P242" s="186">
        <f t="shared" si="192"/>
        <v>0</v>
      </c>
      <c r="Q242" s="186">
        <f t="shared" si="192"/>
        <v>290000</v>
      </c>
      <c r="R242" s="186">
        <f t="shared" si="192"/>
        <v>0</v>
      </c>
    </row>
    <row r="243" spans="1:18" ht="18.75" x14ac:dyDescent="0.25">
      <c r="A243" s="190" t="s">
        <v>1</v>
      </c>
      <c r="B243" s="189" t="s">
        <v>116</v>
      </c>
      <c r="C243" s="188">
        <v>504</v>
      </c>
      <c r="D243" s="220" t="s">
        <v>66</v>
      </c>
      <c r="E243" s="220" t="s">
        <v>301</v>
      </c>
      <c r="F243" s="190" t="s">
        <v>7</v>
      </c>
      <c r="G243" s="190" t="s">
        <v>57</v>
      </c>
      <c r="H243" s="190" t="s">
        <v>188</v>
      </c>
      <c r="I243" s="190" t="s">
        <v>129</v>
      </c>
      <c r="J243" s="207">
        <v>850</v>
      </c>
      <c r="K243" s="185"/>
      <c r="L243" s="186">
        <v>290000</v>
      </c>
      <c r="M243" s="185"/>
      <c r="N243" s="184">
        <v>0</v>
      </c>
      <c r="O243" s="183">
        <v>290000</v>
      </c>
      <c r="P243" s="183">
        <v>0</v>
      </c>
      <c r="Q243" s="183">
        <v>290000</v>
      </c>
      <c r="R243" s="182">
        <v>0</v>
      </c>
    </row>
    <row r="244" spans="1:18" ht="131.25" x14ac:dyDescent="0.25">
      <c r="A244" s="190"/>
      <c r="B244" s="189" t="s">
        <v>469</v>
      </c>
      <c r="C244" s="188">
        <v>504</v>
      </c>
      <c r="D244" s="220" t="s">
        <v>66</v>
      </c>
      <c r="E244" s="220" t="s">
        <v>301</v>
      </c>
      <c r="F244" s="190" t="s">
        <v>7</v>
      </c>
      <c r="G244" s="190" t="s">
        <v>57</v>
      </c>
      <c r="H244" s="190" t="s">
        <v>188</v>
      </c>
      <c r="I244" s="218" t="s">
        <v>468</v>
      </c>
      <c r="J244" s="207"/>
      <c r="K244" s="185"/>
      <c r="L244" s="186">
        <f>L245</f>
        <v>21863920.129999999</v>
      </c>
      <c r="M244" s="186">
        <f t="shared" ref="M244:R244" si="193">M245</f>
        <v>0</v>
      </c>
      <c r="N244" s="186">
        <f t="shared" si="193"/>
        <v>0</v>
      </c>
      <c r="O244" s="186">
        <f t="shared" si="193"/>
        <v>21863920.129999999</v>
      </c>
      <c r="P244" s="186">
        <f t="shared" si="193"/>
        <v>0</v>
      </c>
      <c r="Q244" s="186">
        <f t="shared" si="193"/>
        <v>21863920.129999999</v>
      </c>
      <c r="R244" s="186">
        <f t="shared" si="193"/>
        <v>0</v>
      </c>
    </row>
    <row r="245" spans="1:18" ht="112.5" x14ac:dyDescent="0.25">
      <c r="A245" s="190"/>
      <c r="B245" s="189" t="s">
        <v>113</v>
      </c>
      <c r="C245" s="188">
        <v>504</v>
      </c>
      <c r="D245" s="220" t="s">
        <v>66</v>
      </c>
      <c r="E245" s="220" t="s">
        <v>301</v>
      </c>
      <c r="F245" s="190" t="s">
        <v>7</v>
      </c>
      <c r="G245" s="190" t="s">
        <v>57</v>
      </c>
      <c r="H245" s="190" t="s">
        <v>188</v>
      </c>
      <c r="I245" s="190" t="s">
        <v>468</v>
      </c>
      <c r="J245" s="207">
        <v>100</v>
      </c>
      <c r="K245" s="185"/>
      <c r="L245" s="186">
        <f>L246</f>
        <v>21863920.129999999</v>
      </c>
      <c r="M245" s="186">
        <f t="shared" ref="M245:R245" si="194">M246</f>
        <v>0</v>
      </c>
      <c r="N245" s="186">
        <f t="shared" si="194"/>
        <v>0</v>
      </c>
      <c r="O245" s="186">
        <f t="shared" si="194"/>
        <v>21863920.129999999</v>
      </c>
      <c r="P245" s="186">
        <f t="shared" si="194"/>
        <v>0</v>
      </c>
      <c r="Q245" s="186">
        <f t="shared" si="194"/>
        <v>21863920.129999999</v>
      </c>
      <c r="R245" s="186">
        <f t="shared" si="194"/>
        <v>0</v>
      </c>
    </row>
    <row r="246" spans="1:18" ht="37.5" x14ac:dyDescent="0.25">
      <c r="A246" s="190"/>
      <c r="B246" s="189" t="s">
        <v>155</v>
      </c>
      <c r="C246" s="188">
        <v>504</v>
      </c>
      <c r="D246" s="220" t="s">
        <v>66</v>
      </c>
      <c r="E246" s="220" t="s">
        <v>301</v>
      </c>
      <c r="F246" s="190" t="s">
        <v>7</v>
      </c>
      <c r="G246" s="190" t="s">
        <v>57</v>
      </c>
      <c r="H246" s="190" t="s">
        <v>188</v>
      </c>
      <c r="I246" s="190" t="s">
        <v>468</v>
      </c>
      <c r="J246" s="207">
        <v>110</v>
      </c>
      <c r="K246" s="185"/>
      <c r="L246" s="186">
        <v>21863920.129999999</v>
      </c>
      <c r="M246" s="185"/>
      <c r="N246" s="184">
        <v>0</v>
      </c>
      <c r="O246" s="183">
        <v>21863920.129999999</v>
      </c>
      <c r="P246" s="183">
        <v>0</v>
      </c>
      <c r="Q246" s="183">
        <v>21863920.129999999</v>
      </c>
      <c r="R246" s="182">
        <v>0</v>
      </c>
    </row>
    <row r="247" spans="1:18" ht="131.25" x14ac:dyDescent="0.25">
      <c r="A247" s="190"/>
      <c r="B247" s="189" t="s">
        <v>469</v>
      </c>
      <c r="C247" s="188">
        <v>504</v>
      </c>
      <c r="D247" s="220" t="s">
        <v>66</v>
      </c>
      <c r="E247" s="220" t="s">
        <v>301</v>
      </c>
      <c r="F247" s="190" t="s">
        <v>7</v>
      </c>
      <c r="G247" s="190" t="s">
        <v>57</v>
      </c>
      <c r="H247" s="190" t="s">
        <v>188</v>
      </c>
      <c r="I247" s="218" t="s">
        <v>470</v>
      </c>
      <c r="J247" s="207"/>
      <c r="K247" s="185"/>
      <c r="L247" s="186">
        <f>L248</f>
        <v>19069720.550000001</v>
      </c>
      <c r="M247" s="186">
        <f t="shared" ref="M247:R247" si="195">M248</f>
        <v>0</v>
      </c>
      <c r="N247" s="186">
        <f t="shared" si="195"/>
        <v>0</v>
      </c>
      <c r="O247" s="186">
        <f t="shared" si="195"/>
        <v>19069720.550000001</v>
      </c>
      <c r="P247" s="186">
        <f t="shared" si="195"/>
        <v>0</v>
      </c>
      <c r="Q247" s="186">
        <f t="shared" si="195"/>
        <v>19069720.550000001</v>
      </c>
      <c r="R247" s="186">
        <f t="shared" si="195"/>
        <v>0</v>
      </c>
    </row>
    <row r="248" spans="1:18" ht="112.5" x14ac:dyDescent="0.25">
      <c r="A248" s="190"/>
      <c r="B248" s="189" t="s">
        <v>113</v>
      </c>
      <c r="C248" s="188">
        <v>504</v>
      </c>
      <c r="D248" s="220" t="s">
        <v>66</v>
      </c>
      <c r="E248" s="220" t="s">
        <v>301</v>
      </c>
      <c r="F248" s="190" t="s">
        <v>7</v>
      </c>
      <c r="G248" s="190" t="s">
        <v>57</v>
      </c>
      <c r="H248" s="190" t="s">
        <v>188</v>
      </c>
      <c r="I248" s="218" t="s">
        <v>470</v>
      </c>
      <c r="J248" s="207">
        <v>100</v>
      </c>
      <c r="K248" s="185"/>
      <c r="L248" s="186">
        <f>L249</f>
        <v>19069720.550000001</v>
      </c>
      <c r="M248" s="186">
        <f t="shared" ref="M248:R248" si="196">M249</f>
        <v>0</v>
      </c>
      <c r="N248" s="186">
        <f t="shared" si="196"/>
        <v>0</v>
      </c>
      <c r="O248" s="186">
        <f t="shared" si="196"/>
        <v>19069720.550000001</v>
      </c>
      <c r="P248" s="186">
        <f t="shared" si="196"/>
        <v>0</v>
      </c>
      <c r="Q248" s="186">
        <f t="shared" si="196"/>
        <v>19069720.550000001</v>
      </c>
      <c r="R248" s="186">
        <f t="shared" si="196"/>
        <v>0</v>
      </c>
    </row>
    <row r="249" spans="1:18" ht="37.5" x14ac:dyDescent="0.25">
      <c r="A249" s="190"/>
      <c r="B249" s="189" t="s">
        <v>155</v>
      </c>
      <c r="C249" s="188">
        <v>504</v>
      </c>
      <c r="D249" s="220" t="s">
        <v>66</v>
      </c>
      <c r="E249" s="220" t="s">
        <v>301</v>
      </c>
      <c r="F249" s="190" t="s">
        <v>7</v>
      </c>
      <c r="G249" s="190" t="s">
        <v>57</v>
      </c>
      <c r="H249" s="190" t="s">
        <v>188</v>
      </c>
      <c r="I249" s="218" t="s">
        <v>470</v>
      </c>
      <c r="J249" s="207">
        <v>110</v>
      </c>
      <c r="K249" s="185"/>
      <c r="L249" s="186">
        <v>19069720.550000001</v>
      </c>
      <c r="M249" s="185"/>
      <c r="N249" s="184">
        <v>0</v>
      </c>
      <c r="O249" s="183">
        <v>19069720.550000001</v>
      </c>
      <c r="P249" s="183">
        <v>0</v>
      </c>
      <c r="Q249" s="183">
        <v>19069720.550000001</v>
      </c>
      <c r="R249" s="182">
        <v>0</v>
      </c>
    </row>
    <row r="250" spans="1:18" ht="37.5" x14ac:dyDescent="0.25">
      <c r="A250" s="190"/>
      <c r="B250" s="212" t="s">
        <v>404</v>
      </c>
      <c r="C250" s="188">
        <v>504</v>
      </c>
      <c r="D250" s="220" t="s">
        <v>66</v>
      </c>
      <c r="E250" s="220" t="s">
        <v>301</v>
      </c>
      <c r="F250" s="190" t="s">
        <v>7</v>
      </c>
      <c r="G250" s="190" t="s">
        <v>57</v>
      </c>
      <c r="H250" s="190" t="s">
        <v>403</v>
      </c>
      <c r="I250" s="220" t="s">
        <v>108</v>
      </c>
      <c r="J250" s="207"/>
      <c r="K250" s="185"/>
      <c r="L250" s="186">
        <f>L251</f>
        <v>35214</v>
      </c>
      <c r="M250" s="186">
        <f t="shared" ref="M250:R250" si="197">M251</f>
        <v>0</v>
      </c>
      <c r="N250" s="186">
        <f t="shared" si="197"/>
        <v>0</v>
      </c>
      <c r="O250" s="186">
        <f t="shared" si="197"/>
        <v>35214</v>
      </c>
      <c r="P250" s="186">
        <f t="shared" si="197"/>
        <v>0</v>
      </c>
      <c r="Q250" s="186">
        <f t="shared" si="197"/>
        <v>35214</v>
      </c>
      <c r="R250" s="186">
        <f t="shared" si="197"/>
        <v>0</v>
      </c>
    </row>
    <row r="251" spans="1:18" ht="101.25" customHeight="1" x14ac:dyDescent="0.25">
      <c r="A251" s="190" t="s">
        <v>1</v>
      </c>
      <c r="B251" s="212" t="s">
        <v>453</v>
      </c>
      <c r="C251" s="188">
        <v>504</v>
      </c>
      <c r="D251" s="220" t="s">
        <v>66</v>
      </c>
      <c r="E251" s="220" t="s">
        <v>301</v>
      </c>
      <c r="F251" s="190" t="s">
        <v>7</v>
      </c>
      <c r="G251" s="190" t="s">
        <v>57</v>
      </c>
      <c r="H251" s="218" t="s">
        <v>403</v>
      </c>
      <c r="I251" s="190">
        <v>51791</v>
      </c>
      <c r="J251" s="207" t="s">
        <v>1</v>
      </c>
      <c r="K251" s="185"/>
      <c r="L251" s="186">
        <f>L252</f>
        <v>35214</v>
      </c>
      <c r="M251" s="186">
        <f t="shared" ref="M251:R251" si="198">M252</f>
        <v>0</v>
      </c>
      <c r="N251" s="186">
        <f t="shared" si="198"/>
        <v>0</v>
      </c>
      <c r="O251" s="186">
        <f t="shared" si="198"/>
        <v>35214</v>
      </c>
      <c r="P251" s="186">
        <f t="shared" si="198"/>
        <v>0</v>
      </c>
      <c r="Q251" s="186">
        <f t="shared" si="198"/>
        <v>35214</v>
      </c>
      <c r="R251" s="186">
        <f t="shared" si="198"/>
        <v>0</v>
      </c>
    </row>
    <row r="252" spans="1:18" ht="56.25" x14ac:dyDescent="0.25">
      <c r="A252" s="190" t="s">
        <v>1</v>
      </c>
      <c r="B252" s="189" t="s">
        <v>127</v>
      </c>
      <c r="C252" s="188">
        <v>504</v>
      </c>
      <c r="D252" s="220" t="s">
        <v>66</v>
      </c>
      <c r="E252" s="220" t="s">
        <v>301</v>
      </c>
      <c r="F252" s="190" t="s">
        <v>7</v>
      </c>
      <c r="G252" s="190" t="s">
        <v>57</v>
      </c>
      <c r="H252" s="190" t="s">
        <v>403</v>
      </c>
      <c r="I252" s="190">
        <v>51791</v>
      </c>
      <c r="J252" s="207">
        <v>600</v>
      </c>
      <c r="K252" s="185"/>
      <c r="L252" s="186">
        <f>L253</f>
        <v>35214</v>
      </c>
      <c r="M252" s="186">
        <f t="shared" ref="M252:R252" si="199">M253</f>
        <v>0</v>
      </c>
      <c r="N252" s="186">
        <f t="shared" si="199"/>
        <v>0</v>
      </c>
      <c r="O252" s="186">
        <f t="shared" si="199"/>
        <v>35214</v>
      </c>
      <c r="P252" s="186">
        <f t="shared" si="199"/>
        <v>0</v>
      </c>
      <c r="Q252" s="186">
        <f t="shared" si="199"/>
        <v>35214</v>
      </c>
      <c r="R252" s="186">
        <f t="shared" si="199"/>
        <v>0</v>
      </c>
    </row>
    <row r="253" spans="1:18" ht="18.75" x14ac:dyDescent="0.25">
      <c r="A253" s="190" t="s">
        <v>1</v>
      </c>
      <c r="B253" s="189" t="s">
        <v>128</v>
      </c>
      <c r="C253" s="188">
        <v>504</v>
      </c>
      <c r="D253" s="220" t="s">
        <v>66</v>
      </c>
      <c r="E253" s="220" t="s">
        <v>301</v>
      </c>
      <c r="F253" s="190" t="s">
        <v>7</v>
      </c>
      <c r="G253" s="190" t="s">
        <v>57</v>
      </c>
      <c r="H253" s="190" t="s">
        <v>403</v>
      </c>
      <c r="I253" s="190">
        <v>51791</v>
      </c>
      <c r="J253" s="207">
        <v>610</v>
      </c>
      <c r="K253" s="185"/>
      <c r="L253" s="186">
        <v>35214</v>
      </c>
      <c r="M253" s="185"/>
      <c r="N253" s="184">
        <v>0</v>
      </c>
      <c r="O253" s="183">
        <v>35214</v>
      </c>
      <c r="P253" s="183">
        <v>0</v>
      </c>
      <c r="Q253" s="183">
        <v>35214</v>
      </c>
      <c r="R253" s="182">
        <v>0</v>
      </c>
    </row>
    <row r="254" spans="1:18" ht="56.25" x14ac:dyDescent="0.25">
      <c r="A254" s="190"/>
      <c r="B254" s="189" t="s">
        <v>157</v>
      </c>
      <c r="C254" s="188">
        <v>504</v>
      </c>
      <c r="D254" s="220" t="s">
        <v>66</v>
      </c>
      <c r="E254" s="220" t="s">
        <v>301</v>
      </c>
      <c r="F254" s="190" t="s">
        <v>7</v>
      </c>
      <c r="G254" s="190">
        <v>5</v>
      </c>
      <c r="H254" s="190">
        <v>0</v>
      </c>
      <c r="I254" s="220" t="s">
        <v>108</v>
      </c>
      <c r="J254" s="207"/>
      <c r="K254" s="185"/>
      <c r="L254" s="186">
        <f>L255</f>
        <v>4238101.1099999994</v>
      </c>
      <c r="M254" s="186">
        <f t="shared" ref="M254:R254" si="200">M255</f>
        <v>0</v>
      </c>
      <c r="N254" s="186">
        <f t="shared" si="200"/>
        <v>0</v>
      </c>
      <c r="O254" s="186">
        <f t="shared" si="200"/>
        <v>4540245.32</v>
      </c>
      <c r="P254" s="186">
        <f t="shared" si="200"/>
        <v>0</v>
      </c>
      <c r="Q254" s="186">
        <f t="shared" si="200"/>
        <v>4195615.3599999994</v>
      </c>
      <c r="R254" s="186">
        <f t="shared" si="200"/>
        <v>0</v>
      </c>
    </row>
    <row r="255" spans="1:18" ht="37.5" x14ac:dyDescent="0.25">
      <c r="A255" s="190"/>
      <c r="B255" s="189" t="s">
        <v>158</v>
      </c>
      <c r="C255" s="188">
        <v>504</v>
      </c>
      <c r="D255" s="220" t="s">
        <v>66</v>
      </c>
      <c r="E255" s="220" t="s">
        <v>301</v>
      </c>
      <c r="F255" s="190" t="s">
        <v>7</v>
      </c>
      <c r="G255" s="190">
        <v>5</v>
      </c>
      <c r="H255" s="190">
        <v>30</v>
      </c>
      <c r="I255" s="220" t="s">
        <v>108</v>
      </c>
      <c r="J255" s="207"/>
      <c r="K255" s="185"/>
      <c r="L255" s="186">
        <f>L256+L259</f>
        <v>4238101.1099999994</v>
      </c>
      <c r="M255" s="186">
        <f t="shared" ref="M255:R255" si="201">M256+M259</f>
        <v>0</v>
      </c>
      <c r="N255" s="186">
        <f t="shared" si="201"/>
        <v>0</v>
      </c>
      <c r="O255" s="186">
        <f t="shared" si="201"/>
        <v>4540245.32</v>
      </c>
      <c r="P255" s="186">
        <f t="shared" si="201"/>
        <v>0</v>
      </c>
      <c r="Q255" s="186">
        <f t="shared" si="201"/>
        <v>4195615.3599999994</v>
      </c>
      <c r="R255" s="186">
        <f t="shared" si="201"/>
        <v>0</v>
      </c>
    </row>
    <row r="256" spans="1:18" ht="37.5" x14ac:dyDescent="0.25">
      <c r="A256" s="190"/>
      <c r="B256" s="189" t="s">
        <v>186</v>
      </c>
      <c r="C256" s="188">
        <v>504</v>
      </c>
      <c r="D256" s="220" t="s">
        <v>66</v>
      </c>
      <c r="E256" s="220" t="s">
        <v>301</v>
      </c>
      <c r="F256" s="190" t="s">
        <v>7</v>
      </c>
      <c r="G256" s="190">
        <v>5</v>
      </c>
      <c r="H256" s="190">
        <v>30</v>
      </c>
      <c r="I256" s="190">
        <v>10870</v>
      </c>
      <c r="J256" s="207"/>
      <c r="K256" s="185"/>
      <c r="L256" s="186">
        <f>L257</f>
        <v>4168101.11</v>
      </c>
      <c r="M256" s="186">
        <f t="shared" ref="M256:R256" si="202">M257</f>
        <v>0</v>
      </c>
      <c r="N256" s="186">
        <f t="shared" si="202"/>
        <v>0</v>
      </c>
      <c r="O256" s="186">
        <f t="shared" si="202"/>
        <v>4470245.32</v>
      </c>
      <c r="P256" s="186">
        <f t="shared" si="202"/>
        <v>0</v>
      </c>
      <c r="Q256" s="186">
        <f t="shared" si="202"/>
        <v>4125615.36</v>
      </c>
      <c r="R256" s="186">
        <f t="shared" si="202"/>
        <v>0</v>
      </c>
    </row>
    <row r="257" spans="1:18" ht="56.25" x14ac:dyDescent="0.25">
      <c r="A257" s="190" t="s">
        <v>1</v>
      </c>
      <c r="B257" s="189" t="s">
        <v>127</v>
      </c>
      <c r="C257" s="188">
        <v>504</v>
      </c>
      <c r="D257" s="220" t="s">
        <v>66</v>
      </c>
      <c r="E257" s="220" t="s">
        <v>301</v>
      </c>
      <c r="F257" s="190" t="s">
        <v>7</v>
      </c>
      <c r="G257" s="190">
        <v>5</v>
      </c>
      <c r="H257" s="190">
        <v>30</v>
      </c>
      <c r="I257" s="190">
        <v>10870</v>
      </c>
      <c r="J257" s="207">
        <v>600</v>
      </c>
      <c r="K257" s="185"/>
      <c r="L257" s="186">
        <f>L258</f>
        <v>4168101.11</v>
      </c>
      <c r="M257" s="186">
        <f t="shared" ref="M257:R257" si="203">M258</f>
        <v>0</v>
      </c>
      <c r="N257" s="186">
        <f t="shared" si="203"/>
        <v>0</v>
      </c>
      <c r="O257" s="186">
        <f t="shared" si="203"/>
        <v>4470245.32</v>
      </c>
      <c r="P257" s="186">
        <f t="shared" si="203"/>
        <v>0</v>
      </c>
      <c r="Q257" s="186">
        <f t="shared" si="203"/>
        <v>4125615.36</v>
      </c>
      <c r="R257" s="186">
        <f t="shared" si="203"/>
        <v>0</v>
      </c>
    </row>
    <row r="258" spans="1:18" ht="18.75" x14ac:dyDescent="0.25">
      <c r="A258" s="190" t="s">
        <v>1</v>
      </c>
      <c r="B258" s="189" t="s">
        <v>128</v>
      </c>
      <c r="C258" s="188">
        <v>504</v>
      </c>
      <c r="D258" s="220" t="s">
        <v>66</v>
      </c>
      <c r="E258" s="220" t="s">
        <v>301</v>
      </c>
      <c r="F258" s="190" t="s">
        <v>7</v>
      </c>
      <c r="G258" s="190">
        <v>5</v>
      </c>
      <c r="H258" s="190">
        <v>30</v>
      </c>
      <c r="I258" s="190">
        <v>10870</v>
      </c>
      <c r="J258" s="207" t="s">
        <v>3</v>
      </c>
      <c r="K258" s="185"/>
      <c r="L258" s="186">
        <v>4168101.11</v>
      </c>
      <c r="M258" s="185"/>
      <c r="N258" s="184">
        <v>0</v>
      </c>
      <c r="O258" s="183">
        <v>4470245.32</v>
      </c>
      <c r="P258" s="183">
        <v>0</v>
      </c>
      <c r="Q258" s="183">
        <v>4125615.36</v>
      </c>
      <c r="R258" s="182">
        <v>0</v>
      </c>
    </row>
    <row r="259" spans="1:18" ht="56.25" x14ac:dyDescent="0.25">
      <c r="A259" s="190"/>
      <c r="B259" s="212" t="s">
        <v>406</v>
      </c>
      <c r="C259" s="188">
        <v>504</v>
      </c>
      <c r="D259" s="220" t="s">
        <v>66</v>
      </c>
      <c r="E259" s="220" t="s">
        <v>301</v>
      </c>
      <c r="F259" s="190" t="s">
        <v>7</v>
      </c>
      <c r="G259" s="190">
        <v>5</v>
      </c>
      <c r="H259" s="190">
        <v>30</v>
      </c>
      <c r="I259" s="218" t="s">
        <v>405</v>
      </c>
      <c r="J259" s="207"/>
      <c r="K259" s="185"/>
      <c r="L259" s="186">
        <f>L260</f>
        <v>70000</v>
      </c>
      <c r="M259" s="186">
        <f t="shared" ref="M259:R259" si="204">M260</f>
        <v>0</v>
      </c>
      <c r="N259" s="186">
        <f t="shared" si="204"/>
        <v>0</v>
      </c>
      <c r="O259" s="186">
        <f t="shared" si="204"/>
        <v>70000</v>
      </c>
      <c r="P259" s="186">
        <f t="shared" si="204"/>
        <v>0</v>
      </c>
      <c r="Q259" s="186">
        <f t="shared" si="204"/>
        <v>70000</v>
      </c>
      <c r="R259" s="186">
        <f t="shared" si="204"/>
        <v>0</v>
      </c>
    </row>
    <row r="260" spans="1:18" ht="56.25" x14ac:dyDescent="0.25">
      <c r="A260" s="190"/>
      <c r="B260" s="189" t="s">
        <v>127</v>
      </c>
      <c r="C260" s="188">
        <v>504</v>
      </c>
      <c r="D260" s="220" t="s">
        <v>66</v>
      </c>
      <c r="E260" s="220" t="s">
        <v>301</v>
      </c>
      <c r="F260" s="190" t="s">
        <v>7</v>
      </c>
      <c r="G260" s="190">
        <v>5</v>
      </c>
      <c r="H260" s="190">
        <v>30</v>
      </c>
      <c r="I260" s="190" t="s">
        <v>405</v>
      </c>
      <c r="J260" s="207">
        <v>600</v>
      </c>
      <c r="K260" s="185"/>
      <c r="L260" s="186">
        <f>L261</f>
        <v>70000</v>
      </c>
      <c r="M260" s="186">
        <f t="shared" ref="M260:R260" si="205">M261</f>
        <v>0</v>
      </c>
      <c r="N260" s="186">
        <f t="shared" si="205"/>
        <v>0</v>
      </c>
      <c r="O260" s="186">
        <f t="shared" si="205"/>
        <v>70000</v>
      </c>
      <c r="P260" s="186">
        <f t="shared" si="205"/>
        <v>0</v>
      </c>
      <c r="Q260" s="186">
        <f t="shared" si="205"/>
        <v>70000</v>
      </c>
      <c r="R260" s="186">
        <f t="shared" si="205"/>
        <v>0</v>
      </c>
    </row>
    <row r="261" spans="1:18" ht="18.75" x14ac:dyDescent="0.25">
      <c r="A261" s="190"/>
      <c r="B261" s="189" t="s">
        <v>128</v>
      </c>
      <c r="C261" s="188">
        <v>504</v>
      </c>
      <c r="D261" s="220" t="s">
        <v>66</v>
      </c>
      <c r="E261" s="220" t="s">
        <v>301</v>
      </c>
      <c r="F261" s="190" t="s">
        <v>7</v>
      </c>
      <c r="G261" s="190">
        <v>5</v>
      </c>
      <c r="H261" s="190">
        <v>30</v>
      </c>
      <c r="I261" s="190" t="s">
        <v>405</v>
      </c>
      <c r="J261" s="207">
        <v>610</v>
      </c>
      <c r="K261" s="185"/>
      <c r="L261" s="186">
        <v>70000</v>
      </c>
      <c r="M261" s="185"/>
      <c r="N261" s="184">
        <v>0</v>
      </c>
      <c r="O261" s="183">
        <v>70000</v>
      </c>
      <c r="P261" s="183">
        <v>0</v>
      </c>
      <c r="Q261" s="183">
        <v>70000</v>
      </c>
      <c r="R261" s="182">
        <v>0</v>
      </c>
    </row>
    <row r="262" spans="1:18" ht="18.75" x14ac:dyDescent="0.25">
      <c r="A262" s="190" t="s">
        <v>1</v>
      </c>
      <c r="B262" s="189" t="s">
        <v>35</v>
      </c>
      <c r="C262" s="188">
        <v>504</v>
      </c>
      <c r="D262" s="219">
        <v>10</v>
      </c>
      <c r="E262" s="220" t="s">
        <v>10</v>
      </c>
      <c r="F262" s="190" t="s">
        <v>1</v>
      </c>
      <c r="G262" s="190" t="s">
        <v>1</v>
      </c>
      <c r="H262" s="190" t="s">
        <v>1</v>
      </c>
      <c r="I262" s="190" t="s">
        <v>1</v>
      </c>
      <c r="J262" s="207" t="s">
        <v>1</v>
      </c>
      <c r="K262" s="185"/>
      <c r="L262" s="186">
        <f>L263+L282</f>
        <v>30692959</v>
      </c>
      <c r="M262" s="186">
        <f t="shared" ref="M262:R262" si="206">M263+M282</f>
        <v>0</v>
      </c>
      <c r="N262" s="186">
        <f t="shared" si="206"/>
        <v>30692959</v>
      </c>
      <c r="O262" s="186">
        <f t="shared" si="206"/>
        <v>30732776</v>
      </c>
      <c r="P262" s="186">
        <f t="shared" si="206"/>
        <v>30732776</v>
      </c>
      <c r="Q262" s="186">
        <f t="shared" si="206"/>
        <v>30769412</v>
      </c>
      <c r="R262" s="186">
        <f t="shared" si="206"/>
        <v>30769412</v>
      </c>
    </row>
    <row r="263" spans="1:18" ht="18.75" x14ac:dyDescent="0.25">
      <c r="A263" s="190" t="s">
        <v>1</v>
      </c>
      <c r="B263" s="189" t="s">
        <v>32</v>
      </c>
      <c r="C263" s="188">
        <v>504</v>
      </c>
      <c r="D263" s="219">
        <v>10</v>
      </c>
      <c r="E263" s="220" t="s">
        <v>69</v>
      </c>
      <c r="F263" s="190" t="s">
        <v>1</v>
      </c>
      <c r="G263" s="190" t="s">
        <v>1</v>
      </c>
      <c r="H263" s="190" t="s">
        <v>1</v>
      </c>
      <c r="I263" s="190" t="s">
        <v>1</v>
      </c>
      <c r="J263" s="207" t="s">
        <v>1</v>
      </c>
      <c r="K263" s="185"/>
      <c r="L263" s="186">
        <f>L264+L276</f>
        <v>27385746</v>
      </c>
      <c r="M263" s="186">
        <f t="shared" ref="M263:R263" si="207">M264+M276</f>
        <v>0</v>
      </c>
      <c r="N263" s="186">
        <f t="shared" si="207"/>
        <v>27385746</v>
      </c>
      <c r="O263" s="186">
        <f t="shared" si="207"/>
        <v>27425563</v>
      </c>
      <c r="P263" s="186">
        <f t="shared" si="207"/>
        <v>27425563</v>
      </c>
      <c r="Q263" s="186">
        <f t="shared" si="207"/>
        <v>27462199</v>
      </c>
      <c r="R263" s="186">
        <f t="shared" si="207"/>
        <v>27462199</v>
      </c>
    </row>
    <row r="264" spans="1:18" ht="75" x14ac:dyDescent="0.25">
      <c r="A264" s="190" t="s">
        <v>1</v>
      </c>
      <c r="B264" s="212" t="s">
        <v>445</v>
      </c>
      <c r="C264" s="188">
        <v>504</v>
      </c>
      <c r="D264" s="219">
        <v>10</v>
      </c>
      <c r="E264" s="220" t="s">
        <v>69</v>
      </c>
      <c r="F264" s="190" t="s">
        <v>6</v>
      </c>
      <c r="G264" s="190" t="s">
        <v>107</v>
      </c>
      <c r="H264" s="190" t="s">
        <v>10</v>
      </c>
      <c r="I264" s="190" t="s">
        <v>108</v>
      </c>
      <c r="J264" s="207" t="s">
        <v>1</v>
      </c>
      <c r="K264" s="185"/>
      <c r="L264" s="186">
        <f>L265</f>
        <v>26514851</v>
      </c>
      <c r="M264" s="186">
        <f t="shared" ref="M264:R264" si="208">M265</f>
        <v>0</v>
      </c>
      <c r="N264" s="186">
        <f t="shared" si="208"/>
        <v>26514851</v>
      </c>
      <c r="O264" s="186">
        <f t="shared" si="208"/>
        <v>26514851</v>
      </c>
      <c r="P264" s="186">
        <f t="shared" si="208"/>
        <v>26514851</v>
      </c>
      <c r="Q264" s="186">
        <f t="shared" si="208"/>
        <v>26514851</v>
      </c>
      <c r="R264" s="186">
        <f t="shared" si="208"/>
        <v>26514851</v>
      </c>
    </row>
    <row r="265" spans="1:18" ht="37.5" x14ac:dyDescent="0.25">
      <c r="A265" s="190" t="s">
        <v>1</v>
      </c>
      <c r="B265" s="189" t="s">
        <v>109</v>
      </c>
      <c r="C265" s="188">
        <v>504</v>
      </c>
      <c r="D265" s="219">
        <v>10</v>
      </c>
      <c r="E265" s="220" t="s">
        <v>69</v>
      </c>
      <c r="F265" s="190" t="s">
        <v>6</v>
      </c>
      <c r="G265" s="190" t="s">
        <v>110</v>
      </c>
      <c r="H265" s="190" t="s">
        <v>10</v>
      </c>
      <c r="I265" s="190" t="s">
        <v>108</v>
      </c>
      <c r="J265" s="207" t="s">
        <v>1</v>
      </c>
      <c r="K265" s="185"/>
      <c r="L265" s="186">
        <f>L266</f>
        <v>26514851</v>
      </c>
      <c r="M265" s="186">
        <f t="shared" ref="M265:R265" si="209">M266</f>
        <v>0</v>
      </c>
      <c r="N265" s="186">
        <f t="shared" si="209"/>
        <v>26514851</v>
      </c>
      <c r="O265" s="186">
        <f t="shared" si="209"/>
        <v>26514851</v>
      </c>
      <c r="P265" s="186">
        <f t="shared" si="209"/>
        <v>26514851</v>
      </c>
      <c r="Q265" s="186">
        <f t="shared" si="209"/>
        <v>26514851</v>
      </c>
      <c r="R265" s="186">
        <f t="shared" si="209"/>
        <v>26514851</v>
      </c>
    </row>
    <row r="266" spans="1:18" ht="37.5" x14ac:dyDescent="0.25">
      <c r="A266" s="190" t="s">
        <v>1</v>
      </c>
      <c r="B266" s="189" t="s">
        <v>190</v>
      </c>
      <c r="C266" s="188">
        <v>504</v>
      </c>
      <c r="D266" s="219">
        <v>10</v>
      </c>
      <c r="E266" s="220" t="s">
        <v>69</v>
      </c>
      <c r="F266" s="190" t="s">
        <v>6</v>
      </c>
      <c r="G266" s="190" t="s">
        <v>110</v>
      </c>
      <c r="H266" s="190" t="s">
        <v>69</v>
      </c>
      <c r="I266" s="190" t="s">
        <v>108</v>
      </c>
      <c r="J266" s="207" t="s">
        <v>1</v>
      </c>
      <c r="K266" s="185"/>
      <c r="L266" s="186">
        <f>L267+L270+L273</f>
        <v>26514851</v>
      </c>
      <c r="M266" s="186">
        <f t="shared" ref="M266:R266" si="210">M267+M270+M273</f>
        <v>0</v>
      </c>
      <c r="N266" s="186">
        <f t="shared" si="210"/>
        <v>26514851</v>
      </c>
      <c r="O266" s="186">
        <f t="shared" si="210"/>
        <v>26514851</v>
      </c>
      <c r="P266" s="186">
        <f t="shared" si="210"/>
        <v>26514851</v>
      </c>
      <c r="Q266" s="186">
        <f t="shared" si="210"/>
        <v>26514851</v>
      </c>
      <c r="R266" s="186">
        <f t="shared" si="210"/>
        <v>26514851</v>
      </c>
    </row>
    <row r="267" spans="1:18" s="241" customFormat="1" ht="56.25" x14ac:dyDescent="0.25">
      <c r="A267" s="190" t="s">
        <v>1</v>
      </c>
      <c r="B267" s="189" t="s">
        <v>191</v>
      </c>
      <c r="C267" s="188">
        <v>504</v>
      </c>
      <c r="D267" s="219">
        <v>10</v>
      </c>
      <c r="E267" s="220" t="s">
        <v>69</v>
      </c>
      <c r="F267" s="190" t="s">
        <v>6</v>
      </c>
      <c r="G267" s="190" t="s">
        <v>110</v>
      </c>
      <c r="H267" s="190" t="s">
        <v>69</v>
      </c>
      <c r="I267" s="190" t="s">
        <v>192</v>
      </c>
      <c r="J267" s="207" t="s">
        <v>1</v>
      </c>
      <c r="K267" s="185"/>
      <c r="L267" s="186">
        <f>L268</f>
        <v>8697963</v>
      </c>
      <c r="M267" s="186">
        <f t="shared" ref="M267:R267" si="211">M268</f>
        <v>0</v>
      </c>
      <c r="N267" s="186">
        <f t="shared" si="211"/>
        <v>8697963</v>
      </c>
      <c r="O267" s="186">
        <f t="shared" si="211"/>
        <v>8697963</v>
      </c>
      <c r="P267" s="186">
        <f t="shared" si="211"/>
        <v>8697963</v>
      </c>
      <c r="Q267" s="186">
        <f t="shared" si="211"/>
        <v>8697963</v>
      </c>
      <c r="R267" s="186">
        <f t="shared" si="211"/>
        <v>8697963</v>
      </c>
    </row>
    <row r="268" spans="1:18" s="241" customFormat="1" ht="37.5" x14ac:dyDescent="0.25">
      <c r="A268" s="190" t="s">
        <v>1</v>
      </c>
      <c r="B268" s="189" t="s">
        <v>142</v>
      </c>
      <c r="C268" s="188">
        <v>504</v>
      </c>
      <c r="D268" s="219">
        <v>10</v>
      </c>
      <c r="E268" s="220" t="s">
        <v>69</v>
      </c>
      <c r="F268" s="190" t="s">
        <v>6</v>
      </c>
      <c r="G268" s="190" t="s">
        <v>110</v>
      </c>
      <c r="H268" s="190" t="s">
        <v>69</v>
      </c>
      <c r="I268" s="190" t="s">
        <v>192</v>
      </c>
      <c r="J268" s="207">
        <v>300</v>
      </c>
      <c r="K268" s="185"/>
      <c r="L268" s="186">
        <f>L269</f>
        <v>8697963</v>
      </c>
      <c r="M268" s="186">
        <f t="shared" ref="M268:R268" si="212">M269</f>
        <v>0</v>
      </c>
      <c r="N268" s="186">
        <f t="shared" si="212"/>
        <v>8697963</v>
      </c>
      <c r="O268" s="186">
        <f t="shared" si="212"/>
        <v>8697963</v>
      </c>
      <c r="P268" s="186">
        <f t="shared" si="212"/>
        <v>8697963</v>
      </c>
      <c r="Q268" s="186">
        <f t="shared" si="212"/>
        <v>8697963</v>
      </c>
      <c r="R268" s="186">
        <f t="shared" si="212"/>
        <v>8697963</v>
      </c>
    </row>
    <row r="269" spans="1:18" s="241" customFormat="1" ht="37.5" x14ac:dyDescent="0.25">
      <c r="A269" s="190" t="s">
        <v>1</v>
      </c>
      <c r="B269" s="189" t="s">
        <v>143</v>
      </c>
      <c r="C269" s="188">
        <v>504</v>
      </c>
      <c r="D269" s="219">
        <v>10</v>
      </c>
      <c r="E269" s="220" t="s">
        <v>69</v>
      </c>
      <c r="F269" s="190" t="s">
        <v>6</v>
      </c>
      <c r="G269" s="190" t="s">
        <v>110</v>
      </c>
      <c r="H269" s="190" t="s">
        <v>69</v>
      </c>
      <c r="I269" s="190" t="s">
        <v>192</v>
      </c>
      <c r="J269" s="207" t="s">
        <v>144</v>
      </c>
      <c r="K269" s="185"/>
      <c r="L269" s="186">
        <v>8697963</v>
      </c>
      <c r="M269" s="185"/>
      <c r="N269" s="184">
        <v>8697963</v>
      </c>
      <c r="O269" s="183">
        <v>8697963</v>
      </c>
      <c r="P269" s="183">
        <v>8697963</v>
      </c>
      <c r="Q269" s="183">
        <v>8697963</v>
      </c>
      <c r="R269" s="182">
        <v>8697963</v>
      </c>
    </row>
    <row r="270" spans="1:18" s="241" customFormat="1" ht="37.5" x14ac:dyDescent="0.25">
      <c r="A270" s="190" t="s">
        <v>1</v>
      </c>
      <c r="B270" s="189" t="s">
        <v>193</v>
      </c>
      <c r="C270" s="188">
        <v>504</v>
      </c>
      <c r="D270" s="219">
        <v>10</v>
      </c>
      <c r="E270" s="220" t="s">
        <v>69</v>
      </c>
      <c r="F270" s="190" t="s">
        <v>6</v>
      </c>
      <c r="G270" s="190" t="s">
        <v>110</v>
      </c>
      <c r="H270" s="190" t="s">
        <v>69</v>
      </c>
      <c r="I270" s="190" t="s">
        <v>194</v>
      </c>
      <c r="J270" s="207" t="s">
        <v>1</v>
      </c>
      <c r="K270" s="185"/>
      <c r="L270" s="186">
        <f>L271</f>
        <v>10856219</v>
      </c>
      <c r="M270" s="186">
        <f t="shared" ref="M270:R270" si="213">M271</f>
        <v>0</v>
      </c>
      <c r="N270" s="186">
        <f t="shared" si="213"/>
        <v>10856219</v>
      </c>
      <c r="O270" s="186">
        <f t="shared" si="213"/>
        <v>10856219</v>
      </c>
      <c r="P270" s="186">
        <f t="shared" si="213"/>
        <v>10856219</v>
      </c>
      <c r="Q270" s="186">
        <f t="shared" si="213"/>
        <v>10856219</v>
      </c>
      <c r="R270" s="186">
        <f t="shared" si="213"/>
        <v>10856219</v>
      </c>
    </row>
    <row r="271" spans="1:18" s="241" customFormat="1" ht="37.5" x14ac:dyDescent="0.25">
      <c r="A271" s="190" t="s">
        <v>1</v>
      </c>
      <c r="B271" s="189" t="s">
        <v>142</v>
      </c>
      <c r="C271" s="188">
        <v>504</v>
      </c>
      <c r="D271" s="219">
        <v>10</v>
      </c>
      <c r="E271" s="220" t="s">
        <v>69</v>
      </c>
      <c r="F271" s="190" t="s">
        <v>6</v>
      </c>
      <c r="G271" s="190" t="s">
        <v>110</v>
      </c>
      <c r="H271" s="190" t="s">
        <v>69</v>
      </c>
      <c r="I271" s="190" t="s">
        <v>194</v>
      </c>
      <c r="J271" s="207">
        <v>300</v>
      </c>
      <c r="K271" s="185"/>
      <c r="L271" s="186">
        <f>L272</f>
        <v>10856219</v>
      </c>
      <c r="M271" s="186">
        <f t="shared" ref="M271:R271" si="214">M272</f>
        <v>0</v>
      </c>
      <c r="N271" s="186">
        <f t="shared" si="214"/>
        <v>10856219</v>
      </c>
      <c r="O271" s="186">
        <f t="shared" si="214"/>
        <v>10856219</v>
      </c>
      <c r="P271" s="186">
        <f t="shared" si="214"/>
        <v>10856219</v>
      </c>
      <c r="Q271" s="186">
        <f t="shared" si="214"/>
        <v>10856219</v>
      </c>
      <c r="R271" s="186">
        <f t="shared" si="214"/>
        <v>10856219</v>
      </c>
    </row>
    <row r="272" spans="1:18" s="241" customFormat="1" ht="37.5" x14ac:dyDescent="0.25">
      <c r="A272" s="190" t="s">
        <v>1</v>
      </c>
      <c r="B272" s="189" t="s">
        <v>149</v>
      </c>
      <c r="C272" s="188">
        <v>504</v>
      </c>
      <c r="D272" s="219">
        <v>10</v>
      </c>
      <c r="E272" s="220" t="s">
        <v>69</v>
      </c>
      <c r="F272" s="190" t="s">
        <v>6</v>
      </c>
      <c r="G272" s="190" t="s">
        <v>110</v>
      </c>
      <c r="H272" s="190" t="s">
        <v>69</v>
      </c>
      <c r="I272" s="190" t="s">
        <v>194</v>
      </c>
      <c r="J272" s="207" t="s">
        <v>150</v>
      </c>
      <c r="K272" s="185"/>
      <c r="L272" s="186">
        <v>10856219</v>
      </c>
      <c r="M272" s="185"/>
      <c r="N272" s="184">
        <v>10856219</v>
      </c>
      <c r="O272" s="183">
        <v>10856219</v>
      </c>
      <c r="P272" s="183">
        <v>10856219</v>
      </c>
      <c r="Q272" s="183">
        <v>10856219</v>
      </c>
      <c r="R272" s="182">
        <v>10856219</v>
      </c>
    </row>
    <row r="273" spans="1:18" s="241" customFormat="1" ht="56.25" x14ac:dyDescent="0.25">
      <c r="A273" s="190" t="s">
        <v>1</v>
      </c>
      <c r="B273" s="189" t="s">
        <v>217</v>
      </c>
      <c r="C273" s="188">
        <v>504</v>
      </c>
      <c r="D273" s="219">
        <v>10</v>
      </c>
      <c r="E273" s="220" t="s">
        <v>69</v>
      </c>
      <c r="F273" s="190" t="s">
        <v>6</v>
      </c>
      <c r="G273" s="190" t="s">
        <v>110</v>
      </c>
      <c r="H273" s="190" t="s">
        <v>69</v>
      </c>
      <c r="I273" s="190" t="s">
        <v>195</v>
      </c>
      <c r="J273" s="207" t="s">
        <v>1</v>
      </c>
      <c r="K273" s="185"/>
      <c r="L273" s="186">
        <f>L274</f>
        <v>6960669</v>
      </c>
      <c r="M273" s="186">
        <f t="shared" ref="M273:R273" si="215">M274</f>
        <v>0</v>
      </c>
      <c r="N273" s="186">
        <f t="shared" si="215"/>
        <v>6960669</v>
      </c>
      <c r="O273" s="186">
        <f t="shared" si="215"/>
        <v>6960669</v>
      </c>
      <c r="P273" s="186">
        <f t="shared" si="215"/>
        <v>6960669</v>
      </c>
      <c r="Q273" s="186">
        <f t="shared" si="215"/>
        <v>6960669</v>
      </c>
      <c r="R273" s="186">
        <f t="shared" si="215"/>
        <v>6960669</v>
      </c>
    </row>
    <row r="274" spans="1:18" s="241" customFormat="1" ht="37.5" x14ac:dyDescent="0.25">
      <c r="A274" s="190" t="s">
        <v>1</v>
      </c>
      <c r="B274" s="189" t="s">
        <v>142</v>
      </c>
      <c r="C274" s="188">
        <v>504</v>
      </c>
      <c r="D274" s="219">
        <v>10</v>
      </c>
      <c r="E274" s="220" t="s">
        <v>69</v>
      </c>
      <c r="F274" s="190" t="s">
        <v>6</v>
      </c>
      <c r="G274" s="190" t="s">
        <v>110</v>
      </c>
      <c r="H274" s="190" t="s">
        <v>69</v>
      </c>
      <c r="I274" s="190" t="s">
        <v>195</v>
      </c>
      <c r="J274" s="207">
        <v>300</v>
      </c>
      <c r="K274" s="185"/>
      <c r="L274" s="186">
        <f>L275</f>
        <v>6960669</v>
      </c>
      <c r="M274" s="186">
        <f t="shared" ref="M274:R274" si="216">M275</f>
        <v>0</v>
      </c>
      <c r="N274" s="186">
        <f t="shared" si="216"/>
        <v>6960669</v>
      </c>
      <c r="O274" s="186">
        <f t="shared" si="216"/>
        <v>6960669</v>
      </c>
      <c r="P274" s="186">
        <f t="shared" si="216"/>
        <v>6960669</v>
      </c>
      <c r="Q274" s="186">
        <f t="shared" si="216"/>
        <v>6960669</v>
      </c>
      <c r="R274" s="186">
        <f t="shared" si="216"/>
        <v>6960669</v>
      </c>
    </row>
    <row r="275" spans="1:18" s="241" customFormat="1" ht="37.5" x14ac:dyDescent="0.25">
      <c r="A275" s="190" t="s">
        <v>1</v>
      </c>
      <c r="B275" s="189" t="s">
        <v>149</v>
      </c>
      <c r="C275" s="188">
        <v>504</v>
      </c>
      <c r="D275" s="219">
        <v>10</v>
      </c>
      <c r="E275" s="220" t="s">
        <v>69</v>
      </c>
      <c r="F275" s="190" t="s">
        <v>6</v>
      </c>
      <c r="G275" s="190" t="s">
        <v>110</v>
      </c>
      <c r="H275" s="190" t="s">
        <v>69</v>
      </c>
      <c r="I275" s="190" t="s">
        <v>195</v>
      </c>
      <c r="J275" s="207" t="s">
        <v>150</v>
      </c>
      <c r="K275" s="185"/>
      <c r="L275" s="186">
        <v>6960669</v>
      </c>
      <c r="M275" s="185"/>
      <c r="N275" s="184">
        <v>6960669</v>
      </c>
      <c r="O275" s="183">
        <v>6960669</v>
      </c>
      <c r="P275" s="183">
        <v>6960669</v>
      </c>
      <c r="Q275" s="183">
        <v>6960669</v>
      </c>
      <c r="R275" s="182">
        <v>6960669</v>
      </c>
    </row>
    <row r="276" spans="1:18" ht="75" x14ac:dyDescent="0.25">
      <c r="A276" s="190" t="s">
        <v>1</v>
      </c>
      <c r="B276" s="189" t="s">
        <v>389</v>
      </c>
      <c r="C276" s="188">
        <v>504</v>
      </c>
      <c r="D276" s="219">
        <v>10</v>
      </c>
      <c r="E276" s="220" t="s">
        <v>69</v>
      </c>
      <c r="F276" s="190" t="s">
        <v>7</v>
      </c>
      <c r="G276" s="190" t="s">
        <v>107</v>
      </c>
      <c r="H276" s="190" t="s">
        <v>10</v>
      </c>
      <c r="I276" s="190" t="s">
        <v>108</v>
      </c>
      <c r="J276" s="207" t="s">
        <v>1</v>
      </c>
      <c r="K276" s="185"/>
      <c r="L276" s="186">
        <f>L277</f>
        <v>870895</v>
      </c>
      <c r="M276" s="186">
        <f t="shared" ref="M276:R276" si="217">M277</f>
        <v>0</v>
      </c>
      <c r="N276" s="186">
        <f t="shared" si="217"/>
        <v>870895</v>
      </c>
      <c r="O276" s="186">
        <f t="shared" si="217"/>
        <v>910712</v>
      </c>
      <c r="P276" s="186">
        <f t="shared" si="217"/>
        <v>910712</v>
      </c>
      <c r="Q276" s="186">
        <f t="shared" si="217"/>
        <v>947348</v>
      </c>
      <c r="R276" s="186">
        <f t="shared" si="217"/>
        <v>947348</v>
      </c>
    </row>
    <row r="277" spans="1:18" ht="45.75" customHeight="1" x14ac:dyDescent="0.25">
      <c r="A277" s="190" t="s">
        <v>1</v>
      </c>
      <c r="B277" s="189" t="s">
        <v>219</v>
      </c>
      <c r="C277" s="188">
        <v>504</v>
      </c>
      <c r="D277" s="219">
        <v>10</v>
      </c>
      <c r="E277" s="220" t="s">
        <v>69</v>
      </c>
      <c r="F277" s="190" t="s">
        <v>7</v>
      </c>
      <c r="G277" s="190" t="s">
        <v>57</v>
      </c>
      <c r="H277" s="190" t="s">
        <v>10</v>
      </c>
      <c r="I277" s="190" t="s">
        <v>108</v>
      </c>
      <c r="J277" s="207" t="s">
        <v>1</v>
      </c>
      <c r="K277" s="185"/>
      <c r="L277" s="186">
        <f>L278</f>
        <v>870895</v>
      </c>
      <c r="M277" s="186">
        <f t="shared" ref="M277:R277" si="218">M278</f>
        <v>0</v>
      </c>
      <c r="N277" s="186">
        <f t="shared" si="218"/>
        <v>870895</v>
      </c>
      <c r="O277" s="186">
        <f t="shared" si="218"/>
        <v>910712</v>
      </c>
      <c r="P277" s="186">
        <f t="shared" si="218"/>
        <v>910712</v>
      </c>
      <c r="Q277" s="186">
        <f t="shared" si="218"/>
        <v>947348</v>
      </c>
      <c r="R277" s="186">
        <f t="shared" si="218"/>
        <v>947348</v>
      </c>
    </row>
    <row r="278" spans="1:18" ht="75" x14ac:dyDescent="0.25">
      <c r="A278" s="190" t="s">
        <v>1</v>
      </c>
      <c r="B278" s="189" t="s">
        <v>220</v>
      </c>
      <c r="C278" s="188">
        <v>504</v>
      </c>
      <c r="D278" s="219">
        <v>10</v>
      </c>
      <c r="E278" s="220" t="s">
        <v>69</v>
      </c>
      <c r="F278" s="190" t="s">
        <v>7</v>
      </c>
      <c r="G278" s="190" t="s">
        <v>57</v>
      </c>
      <c r="H278" s="190" t="s">
        <v>176</v>
      </c>
      <c r="I278" s="190" t="s">
        <v>108</v>
      </c>
      <c r="J278" s="207" t="s">
        <v>1</v>
      </c>
      <c r="K278" s="185"/>
      <c r="L278" s="186">
        <f>L279</f>
        <v>870895</v>
      </c>
      <c r="M278" s="186">
        <f t="shared" ref="M278:R278" si="219">M279</f>
        <v>0</v>
      </c>
      <c r="N278" s="186">
        <f t="shared" si="219"/>
        <v>870895</v>
      </c>
      <c r="O278" s="186">
        <f t="shared" si="219"/>
        <v>910712</v>
      </c>
      <c r="P278" s="186">
        <f t="shared" si="219"/>
        <v>910712</v>
      </c>
      <c r="Q278" s="186">
        <f t="shared" si="219"/>
        <v>947348</v>
      </c>
      <c r="R278" s="186">
        <f t="shared" si="219"/>
        <v>947348</v>
      </c>
    </row>
    <row r="279" spans="1:18" s="241" customFormat="1" ht="93.75" x14ac:dyDescent="0.25">
      <c r="A279" s="190" t="s">
        <v>1</v>
      </c>
      <c r="B279" s="189" t="s">
        <v>196</v>
      </c>
      <c r="C279" s="188">
        <v>504</v>
      </c>
      <c r="D279" s="219">
        <v>10</v>
      </c>
      <c r="E279" s="220" t="s">
        <v>69</v>
      </c>
      <c r="F279" s="190" t="s">
        <v>7</v>
      </c>
      <c r="G279" s="190" t="s">
        <v>57</v>
      </c>
      <c r="H279" s="190" t="s">
        <v>176</v>
      </c>
      <c r="I279" s="190" t="s">
        <v>197</v>
      </c>
      <c r="J279" s="207" t="s">
        <v>1</v>
      </c>
      <c r="K279" s="185"/>
      <c r="L279" s="186">
        <f>L280</f>
        <v>870895</v>
      </c>
      <c r="M279" s="186">
        <f t="shared" ref="M279:R279" si="220">M280</f>
        <v>0</v>
      </c>
      <c r="N279" s="186">
        <f t="shared" si="220"/>
        <v>870895</v>
      </c>
      <c r="O279" s="186">
        <f t="shared" si="220"/>
        <v>910712</v>
      </c>
      <c r="P279" s="186">
        <f t="shared" si="220"/>
        <v>910712</v>
      </c>
      <c r="Q279" s="186">
        <f t="shared" si="220"/>
        <v>947348</v>
      </c>
      <c r="R279" s="186">
        <f t="shared" si="220"/>
        <v>947348</v>
      </c>
    </row>
    <row r="280" spans="1:18" s="241" customFormat="1" ht="37.5" x14ac:dyDescent="0.25">
      <c r="A280" s="190" t="s">
        <v>1</v>
      </c>
      <c r="B280" s="189" t="s">
        <v>142</v>
      </c>
      <c r="C280" s="188">
        <v>504</v>
      </c>
      <c r="D280" s="219">
        <v>10</v>
      </c>
      <c r="E280" s="220" t="s">
        <v>69</v>
      </c>
      <c r="F280" s="190" t="s">
        <v>7</v>
      </c>
      <c r="G280" s="190" t="s">
        <v>57</v>
      </c>
      <c r="H280" s="190" t="s">
        <v>176</v>
      </c>
      <c r="I280" s="190" t="s">
        <v>197</v>
      </c>
      <c r="J280" s="207">
        <v>300</v>
      </c>
      <c r="K280" s="185"/>
      <c r="L280" s="186">
        <f>L281</f>
        <v>870895</v>
      </c>
      <c r="M280" s="186">
        <f t="shared" ref="M280:R280" si="221">M281</f>
        <v>0</v>
      </c>
      <c r="N280" s="186">
        <f t="shared" si="221"/>
        <v>870895</v>
      </c>
      <c r="O280" s="186">
        <f t="shared" si="221"/>
        <v>910712</v>
      </c>
      <c r="P280" s="186">
        <f t="shared" si="221"/>
        <v>910712</v>
      </c>
      <c r="Q280" s="186">
        <f t="shared" si="221"/>
        <v>947348</v>
      </c>
      <c r="R280" s="186">
        <f t="shared" si="221"/>
        <v>947348</v>
      </c>
    </row>
    <row r="281" spans="1:18" s="241" customFormat="1" ht="42.75" customHeight="1" x14ac:dyDescent="0.25">
      <c r="A281" s="190" t="s">
        <v>1</v>
      </c>
      <c r="B281" s="189" t="s">
        <v>143</v>
      </c>
      <c r="C281" s="188">
        <v>504</v>
      </c>
      <c r="D281" s="219">
        <v>10</v>
      </c>
      <c r="E281" s="220" t="s">
        <v>69</v>
      </c>
      <c r="F281" s="190" t="s">
        <v>7</v>
      </c>
      <c r="G281" s="190" t="s">
        <v>57</v>
      </c>
      <c r="H281" s="190" t="s">
        <v>176</v>
      </c>
      <c r="I281" s="190" t="s">
        <v>197</v>
      </c>
      <c r="J281" s="207" t="s">
        <v>144</v>
      </c>
      <c r="K281" s="185"/>
      <c r="L281" s="186">
        <v>870895</v>
      </c>
      <c r="M281" s="185"/>
      <c r="N281" s="184">
        <v>870895</v>
      </c>
      <c r="O281" s="183">
        <v>910712</v>
      </c>
      <c r="P281" s="183">
        <v>910712</v>
      </c>
      <c r="Q281" s="183">
        <v>947348</v>
      </c>
      <c r="R281" s="182">
        <v>947348</v>
      </c>
    </row>
    <row r="282" spans="1:18" ht="22.5" customHeight="1" x14ac:dyDescent="0.25">
      <c r="A282" s="190" t="s">
        <v>1</v>
      </c>
      <c r="B282" s="189" t="s">
        <v>31</v>
      </c>
      <c r="C282" s="188">
        <v>504</v>
      </c>
      <c r="D282" s="219">
        <v>10</v>
      </c>
      <c r="E282" s="220" t="s">
        <v>313</v>
      </c>
      <c r="F282" s="190" t="s">
        <v>1</v>
      </c>
      <c r="G282" s="190" t="s">
        <v>1</v>
      </c>
      <c r="H282" s="190" t="s">
        <v>1</v>
      </c>
      <c r="I282" s="190" t="s">
        <v>1</v>
      </c>
      <c r="J282" s="207" t="s">
        <v>1</v>
      </c>
      <c r="K282" s="185"/>
      <c r="L282" s="186">
        <f>L283</f>
        <v>3307213</v>
      </c>
      <c r="M282" s="186">
        <f t="shared" ref="M282:R282" si="222">M283</f>
        <v>0</v>
      </c>
      <c r="N282" s="186">
        <f t="shared" si="222"/>
        <v>3307213</v>
      </c>
      <c r="O282" s="186">
        <f t="shared" si="222"/>
        <v>3307213</v>
      </c>
      <c r="P282" s="186">
        <f t="shared" si="222"/>
        <v>3307213</v>
      </c>
      <c r="Q282" s="186">
        <f t="shared" si="222"/>
        <v>3307213</v>
      </c>
      <c r="R282" s="186">
        <f t="shared" si="222"/>
        <v>3307213</v>
      </c>
    </row>
    <row r="283" spans="1:18" ht="75" x14ac:dyDescent="0.25">
      <c r="A283" s="190" t="s">
        <v>1</v>
      </c>
      <c r="B283" s="212" t="s">
        <v>445</v>
      </c>
      <c r="C283" s="188">
        <v>504</v>
      </c>
      <c r="D283" s="219">
        <v>10</v>
      </c>
      <c r="E283" s="220" t="s">
        <v>313</v>
      </c>
      <c r="F283" s="190" t="s">
        <v>6</v>
      </c>
      <c r="G283" s="190" t="s">
        <v>107</v>
      </c>
      <c r="H283" s="190" t="s">
        <v>10</v>
      </c>
      <c r="I283" s="190" t="s">
        <v>108</v>
      </c>
      <c r="J283" s="207" t="s">
        <v>1</v>
      </c>
      <c r="K283" s="185"/>
      <c r="L283" s="186">
        <f>L284</f>
        <v>3307213</v>
      </c>
      <c r="M283" s="186">
        <f t="shared" ref="M283:R283" si="223">M284</f>
        <v>0</v>
      </c>
      <c r="N283" s="186">
        <f t="shared" si="223"/>
        <v>3307213</v>
      </c>
      <c r="O283" s="186">
        <f t="shared" si="223"/>
        <v>3307213</v>
      </c>
      <c r="P283" s="186">
        <f t="shared" si="223"/>
        <v>3307213</v>
      </c>
      <c r="Q283" s="186">
        <f t="shared" si="223"/>
        <v>3307213</v>
      </c>
      <c r="R283" s="186">
        <f t="shared" si="223"/>
        <v>3307213</v>
      </c>
    </row>
    <row r="284" spans="1:18" ht="57.75" customHeight="1" x14ac:dyDescent="0.25">
      <c r="A284" s="190" t="s">
        <v>1</v>
      </c>
      <c r="B284" s="189" t="s">
        <v>109</v>
      </c>
      <c r="C284" s="188">
        <v>504</v>
      </c>
      <c r="D284" s="219">
        <v>10</v>
      </c>
      <c r="E284" s="220" t="s">
        <v>313</v>
      </c>
      <c r="F284" s="190" t="s">
        <v>6</v>
      </c>
      <c r="G284" s="190" t="s">
        <v>110</v>
      </c>
      <c r="H284" s="190" t="s">
        <v>10</v>
      </c>
      <c r="I284" s="190" t="s">
        <v>108</v>
      </c>
      <c r="J284" s="207" t="s">
        <v>1</v>
      </c>
      <c r="K284" s="185"/>
      <c r="L284" s="186">
        <f>L285</f>
        <v>3307213</v>
      </c>
      <c r="M284" s="186">
        <f t="shared" ref="M284:R284" si="224">M285</f>
        <v>0</v>
      </c>
      <c r="N284" s="186">
        <f t="shared" si="224"/>
        <v>3307213</v>
      </c>
      <c r="O284" s="186">
        <f t="shared" si="224"/>
        <v>3307213</v>
      </c>
      <c r="P284" s="186">
        <f t="shared" si="224"/>
        <v>3307213</v>
      </c>
      <c r="Q284" s="186">
        <f t="shared" si="224"/>
        <v>3307213</v>
      </c>
      <c r="R284" s="186">
        <f t="shared" si="224"/>
        <v>3307213</v>
      </c>
    </row>
    <row r="285" spans="1:18" ht="37.5" x14ac:dyDescent="0.25">
      <c r="A285" s="190" t="s">
        <v>1</v>
      </c>
      <c r="B285" s="189" t="s">
        <v>190</v>
      </c>
      <c r="C285" s="188">
        <v>504</v>
      </c>
      <c r="D285" s="219">
        <v>10</v>
      </c>
      <c r="E285" s="220" t="s">
        <v>313</v>
      </c>
      <c r="F285" s="190" t="s">
        <v>6</v>
      </c>
      <c r="G285" s="190" t="s">
        <v>110</v>
      </c>
      <c r="H285" s="190" t="s">
        <v>69</v>
      </c>
      <c r="I285" s="190" t="s">
        <v>108</v>
      </c>
      <c r="J285" s="207" t="s">
        <v>1</v>
      </c>
      <c r="K285" s="185"/>
      <c r="L285" s="186">
        <f>L286</f>
        <v>3307213</v>
      </c>
      <c r="M285" s="186">
        <f t="shared" ref="M285:R285" si="225">M286</f>
        <v>0</v>
      </c>
      <c r="N285" s="186">
        <f t="shared" si="225"/>
        <v>3307213</v>
      </c>
      <c r="O285" s="186">
        <f t="shared" si="225"/>
        <v>3307213</v>
      </c>
      <c r="P285" s="186">
        <f t="shared" si="225"/>
        <v>3307213</v>
      </c>
      <c r="Q285" s="186">
        <f t="shared" si="225"/>
        <v>3307213</v>
      </c>
      <c r="R285" s="186">
        <f t="shared" si="225"/>
        <v>3307213</v>
      </c>
    </row>
    <row r="286" spans="1:18" s="241" customFormat="1" ht="64.5" customHeight="1" x14ac:dyDescent="0.25">
      <c r="A286" s="190" t="s">
        <v>1</v>
      </c>
      <c r="B286" s="189" t="s">
        <v>198</v>
      </c>
      <c r="C286" s="188">
        <v>504</v>
      </c>
      <c r="D286" s="219">
        <v>10</v>
      </c>
      <c r="E286" s="220" t="s">
        <v>313</v>
      </c>
      <c r="F286" s="190" t="s">
        <v>6</v>
      </c>
      <c r="G286" s="190" t="s">
        <v>110</v>
      </c>
      <c r="H286" s="190" t="s">
        <v>69</v>
      </c>
      <c r="I286" s="190" t="s">
        <v>199</v>
      </c>
      <c r="J286" s="207" t="s">
        <v>1</v>
      </c>
      <c r="K286" s="185"/>
      <c r="L286" s="186">
        <f>L287+L289</f>
        <v>3307213</v>
      </c>
      <c r="M286" s="186">
        <f t="shared" ref="M286:R286" si="226">M287+M289</f>
        <v>0</v>
      </c>
      <c r="N286" s="186">
        <f t="shared" si="226"/>
        <v>3307213</v>
      </c>
      <c r="O286" s="186">
        <f t="shared" si="226"/>
        <v>3307213</v>
      </c>
      <c r="P286" s="186">
        <f t="shared" si="226"/>
        <v>3307213</v>
      </c>
      <c r="Q286" s="186">
        <f t="shared" si="226"/>
        <v>3307213</v>
      </c>
      <c r="R286" s="186">
        <f t="shared" si="226"/>
        <v>3307213</v>
      </c>
    </row>
    <row r="287" spans="1:18" s="241" customFormat="1" ht="112.5" x14ac:dyDescent="0.25">
      <c r="A287" s="190" t="s">
        <v>1</v>
      </c>
      <c r="B287" s="189" t="s">
        <v>113</v>
      </c>
      <c r="C287" s="188">
        <v>504</v>
      </c>
      <c r="D287" s="219">
        <v>10</v>
      </c>
      <c r="E287" s="220" t="s">
        <v>313</v>
      </c>
      <c r="F287" s="190" t="s">
        <v>6</v>
      </c>
      <c r="G287" s="190" t="s">
        <v>110</v>
      </c>
      <c r="H287" s="190" t="s">
        <v>69</v>
      </c>
      <c r="I287" s="190" t="s">
        <v>199</v>
      </c>
      <c r="J287" s="207">
        <v>100</v>
      </c>
      <c r="K287" s="185"/>
      <c r="L287" s="186">
        <f>L288</f>
        <v>3229213</v>
      </c>
      <c r="M287" s="186">
        <f t="shared" ref="M287:R287" si="227">M288</f>
        <v>0</v>
      </c>
      <c r="N287" s="186">
        <f t="shared" si="227"/>
        <v>3229213</v>
      </c>
      <c r="O287" s="186">
        <f t="shared" si="227"/>
        <v>3229213</v>
      </c>
      <c r="P287" s="186">
        <f t="shared" si="227"/>
        <v>3229213</v>
      </c>
      <c r="Q287" s="186">
        <f t="shared" si="227"/>
        <v>3229213</v>
      </c>
      <c r="R287" s="186">
        <f t="shared" si="227"/>
        <v>3229213</v>
      </c>
    </row>
    <row r="288" spans="1:18" s="241" customFormat="1" ht="37.5" x14ac:dyDescent="0.25">
      <c r="A288" s="190" t="s">
        <v>1</v>
      </c>
      <c r="B288" s="189" t="s">
        <v>114</v>
      </c>
      <c r="C288" s="188">
        <v>504</v>
      </c>
      <c r="D288" s="219">
        <v>10</v>
      </c>
      <c r="E288" s="220" t="s">
        <v>313</v>
      </c>
      <c r="F288" s="190" t="s">
        <v>6</v>
      </c>
      <c r="G288" s="190" t="s">
        <v>110</v>
      </c>
      <c r="H288" s="190" t="s">
        <v>69</v>
      </c>
      <c r="I288" s="190" t="s">
        <v>199</v>
      </c>
      <c r="J288" s="207" t="s">
        <v>76</v>
      </c>
      <c r="K288" s="185"/>
      <c r="L288" s="186">
        <v>3229213</v>
      </c>
      <c r="M288" s="185"/>
      <c r="N288" s="184">
        <v>3229213</v>
      </c>
      <c r="O288" s="183">
        <v>3229213</v>
      </c>
      <c r="P288" s="183">
        <v>3229213</v>
      </c>
      <c r="Q288" s="183">
        <v>3229213</v>
      </c>
      <c r="R288" s="182">
        <v>3229213</v>
      </c>
    </row>
    <row r="289" spans="1:18" s="241" customFormat="1" ht="41.25" customHeight="1" x14ac:dyDescent="0.25">
      <c r="A289" s="190" t="s">
        <v>1</v>
      </c>
      <c r="B289" s="189" t="s">
        <v>120</v>
      </c>
      <c r="C289" s="188">
        <v>504</v>
      </c>
      <c r="D289" s="219">
        <v>10</v>
      </c>
      <c r="E289" s="220" t="s">
        <v>313</v>
      </c>
      <c r="F289" s="190" t="s">
        <v>6</v>
      </c>
      <c r="G289" s="190" t="s">
        <v>110</v>
      </c>
      <c r="H289" s="190" t="s">
        <v>69</v>
      </c>
      <c r="I289" s="190" t="s">
        <v>199</v>
      </c>
      <c r="J289" s="207">
        <v>200</v>
      </c>
      <c r="K289" s="185"/>
      <c r="L289" s="186">
        <f>L290</f>
        <v>78000</v>
      </c>
      <c r="M289" s="186">
        <f t="shared" ref="M289:R289" si="228">M290</f>
        <v>0</v>
      </c>
      <c r="N289" s="186">
        <f t="shared" si="228"/>
        <v>78000</v>
      </c>
      <c r="O289" s="186">
        <f t="shared" si="228"/>
        <v>78000</v>
      </c>
      <c r="P289" s="186">
        <f t="shared" si="228"/>
        <v>78000</v>
      </c>
      <c r="Q289" s="186">
        <f t="shared" si="228"/>
        <v>78000</v>
      </c>
      <c r="R289" s="186">
        <f t="shared" si="228"/>
        <v>78000</v>
      </c>
    </row>
    <row r="290" spans="1:18" s="241" customFormat="1" ht="60" customHeight="1" x14ac:dyDescent="0.25">
      <c r="A290" s="190" t="s">
        <v>1</v>
      </c>
      <c r="B290" s="189" t="s">
        <v>121</v>
      </c>
      <c r="C290" s="188">
        <v>504</v>
      </c>
      <c r="D290" s="219">
        <v>10</v>
      </c>
      <c r="E290" s="220" t="s">
        <v>313</v>
      </c>
      <c r="F290" s="190" t="s">
        <v>6</v>
      </c>
      <c r="G290" s="190" t="s">
        <v>110</v>
      </c>
      <c r="H290" s="190" t="s">
        <v>69</v>
      </c>
      <c r="I290" s="190" t="s">
        <v>199</v>
      </c>
      <c r="J290" s="207" t="s">
        <v>78</v>
      </c>
      <c r="K290" s="185"/>
      <c r="L290" s="186">
        <v>78000</v>
      </c>
      <c r="M290" s="185"/>
      <c r="N290" s="184">
        <v>78000</v>
      </c>
      <c r="O290" s="183">
        <v>78000</v>
      </c>
      <c r="P290" s="183">
        <v>78000</v>
      </c>
      <c r="Q290" s="183">
        <v>78000</v>
      </c>
      <c r="R290" s="182">
        <v>78000</v>
      </c>
    </row>
    <row r="291" spans="1:18" ht="37.5" x14ac:dyDescent="0.25">
      <c r="A291" s="190">
        <v>4</v>
      </c>
      <c r="B291" s="189" t="s">
        <v>11</v>
      </c>
      <c r="C291" s="188">
        <v>505</v>
      </c>
      <c r="D291" s="219" t="s">
        <v>1</v>
      </c>
      <c r="E291" s="219"/>
      <c r="F291" s="190" t="s">
        <v>1</v>
      </c>
      <c r="G291" s="190" t="s">
        <v>1</v>
      </c>
      <c r="H291" s="190" t="s">
        <v>1</v>
      </c>
      <c r="I291" s="190" t="s">
        <v>1</v>
      </c>
      <c r="J291" s="207" t="s">
        <v>1</v>
      </c>
      <c r="K291" s="185"/>
      <c r="L291" s="186">
        <f>L292+L316+L324</f>
        <v>85568570.74000001</v>
      </c>
      <c r="M291" s="186">
        <f t="shared" ref="M291:R291" si="229">M292+M316+M324</f>
        <v>0</v>
      </c>
      <c r="N291" s="186">
        <f t="shared" si="229"/>
        <v>52751312</v>
      </c>
      <c r="O291" s="186">
        <f t="shared" si="229"/>
        <v>63442104.490000002</v>
      </c>
      <c r="P291" s="186">
        <f t="shared" si="229"/>
        <v>42201050</v>
      </c>
      <c r="Q291" s="186">
        <f t="shared" si="229"/>
        <v>63237104.490000002</v>
      </c>
      <c r="R291" s="186">
        <f t="shared" si="229"/>
        <v>42201050</v>
      </c>
    </row>
    <row r="292" spans="1:18" ht="26.25" customHeight="1" x14ac:dyDescent="0.25">
      <c r="A292" s="190" t="s">
        <v>1</v>
      </c>
      <c r="B292" s="189" t="s">
        <v>51</v>
      </c>
      <c r="C292" s="188">
        <v>505</v>
      </c>
      <c r="D292" s="220" t="s">
        <v>6</v>
      </c>
      <c r="E292" s="220" t="s">
        <v>10</v>
      </c>
      <c r="F292" s="190" t="s">
        <v>1</v>
      </c>
      <c r="G292" s="190" t="s">
        <v>1</v>
      </c>
      <c r="H292" s="190" t="s">
        <v>1</v>
      </c>
      <c r="I292" s="190" t="s">
        <v>1</v>
      </c>
      <c r="J292" s="207" t="s">
        <v>1</v>
      </c>
      <c r="K292" s="185"/>
      <c r="L292" s="186">
        <f>L293+L302+L309</f>
        <v>32817258.740000002</v>
      </c>
      <c r="M292" s="186">
        <f t="shared" ref="M292:R292" si="230">M293+M302+M309</f>
        <v>0</v>
      </c>
      <c r="N292" s="186">
        <f t="shared" si="230"/>
        <v>0</v>
      </c>
      <c r="O292" s="186">
        <f t="shared" si="230"/>
        <v>13241054.49</v>
      </c>
      <c r="P292" s="186">
        <f t="shared" si="230"/>
        <v>0</v>
      </c>
      <c r="Q292" s="186">
        <f t="shared" si="230"/>
        <v>13036054.49</v>
      </c>
      <c r="R292" s="186">
        <f t="shared" si="230"/>
        <v>0</v>
      </c>
    </row>
    <row r="293" spans="1:18" ht="64.5" customHeight="1" x14ac:dyDescent="0.25">
      <c r="A293" s="190" t="s">
        <v>1</v>
      </c>
      <c r="B293" s="189" t="s">
        <v>47</v>
      </c>
      <c r="C293" s="188">
        <v>505</v>
      </c>
      <c r="D293" s="220" t="s">
        <v>6</v>
      </c>
      <c r="E293" s="220" t="s">
        <v>313</v>
      </c>
      <c r="F293" s="190" t="s">
        <v>1</v>
      </c>
      <c r="G293" s="190" t="s">
        <v>1</v>
      </c>
      <c r="H293" s="190" t="s">
        <v>1</v>
      </c>
      <c r="I293" s="190" t="s">
        <v>1</v>
      </c>
      <c r="J293" s="207" t="s">
        <v>1</v>
      </c>
      <c r="K293" s="185"/>
      <c r="L293" s="186">
        <f>L294</f>
        <v>12385054.49</v>
      </c>
      <c r="M293" s="186">
        <f t="shared" ref="M293:R293" si="231">M294</f>
        <v>0</v>
      </c>
      <c r="N293" s="186">
        <f t="shared" si="231"/>
        <v>0</v>
      </c>
      <c r="O293" s="186">
        <f t="shared" si="231"/>
        <v>12441054.49</v>
      </c>
      <c r="P293" s="186">
        <f t="shared" si="231"/>
        <v>0</v>
      </c>
      <c r="Q293" s="186">
        <f t="shared" si="231"/>
        <v>12236054.49</v>
      </c>
      <c r="R293" s="186">
        <f t="shared" si="231"/>
        <v>0</v>
      </c>
    </row>
    <row r="294" spans="1:18" ht="75" x14ac:dyDescent="0.25">
      <c r="A294" s="190" t="s">
        <v>1</v>
      </c>
      <c r="B294" s="212" t="s">
        <v>445</v>
      </c>
      <c r="C294" s="188">
        <v>505</v>
      </c>
      <c r="D294" s="220" t="s">
        <v>6</v>
      </c>
      <c r="E294" s="220" t="s">
        <v>313</v>
      </c>
      <c r="F294" s="190" t="s">
        <v>6</v>
      </c>
      <c r="G294" s="190" t="s">
        <v>107</v>
      </c>
      <c r="H294" s="190" t="s">
        <v>10</v>
      </c>
      <c r="I294" s="190" t="s">
        <v>108</v>
      </c>
      <c r="J294" s="207" t="s">
        <v>1</v>
      </c>
      <c r="K294" s="185"/>
      <c r="L294" s="186">
        <f>L295</f>
        <v>12385054.49</v>
      </c>
      <c r="M294" s="186">
        <f t="shared" ref="M294:R294" si="232">M295</f>
        <v>0</v>
      </c>
      <c r="N294" s="186">
        <f t="shared" si="232"/>
        <v>0</v>
      </c>
      <c r="O294" s="186">
        <f t="shared" si="232"/>
        <v>12441054.49</v>
      </c>
      <c r="P294" s="186">
        <f t="shared" si="232"/>
        <v>0</v>
      </c>
      <c r="Q294" s="186">
        <f t="shared" si="232"/>
        <v>12236054.49</v>
      </c>
      <c r="R294" s="186">
        <f t="shared" si="232"/>
        <v>0</v>
      </c>
    </row>
    <row r="295" spans="1:18" ht="37.5" x14ac:dyDescent="0.25">
      <c r="A295" s="190" t="s">
        <v>1</v>
      </c>
      <c r="B295" s="189" t="s">
        <v>109</v>
      </c>
      <c r="C295" s="188">
        <v>505</v>
      </c>
      <c r="D295" s="220" t="s">
        <v>6</v>
      </c>
      <c r="E295" s="220" t="s">
        <v>313</v>
      </c>
      <c r="F295" s="190" t="s">
        <v>6</v>
      </c>
      <c r="G295" s="190" t="s">
        <v>110</v>
      </c>
      <c r="H295" s="190" t="s">
        <v>10</v>
      </c>
      <c r="I295" s="190" t="s">
        <v>108</v>
      </c>
      <c r="J295" s="207" t="s">
        <v>1</v>
      </c>
      <c r="K295" s="185"/>
      <c r="L295" s="186">
        <f>L296</f>
        <v>12385054.49</v>
      </c>
      <c r="M295" s="186">
        <f t="shared" ref="M295:R295" si="233">M296</f>
        <v>0</v>
      </c>
      <c r="N295" s="186">
        <f t="shared" si="233"/>
        <v>0</v>
      </c>
      <c r="O295" s="186">
        <f t="shared" si="233"/>
        <v>12441054.49</v>
      </c>
      <c r="P295" s="186">
        <f t="shared" si="233"/>
        <v>0</v>
      </c>
      <c r="Q295" s="186">
        <f t="shared" si="233"/>
        <v>12236054.49</v>
      </c>
      <c r="R295" s="186">
        <f t="shared" si="233"/>
        <v>0</v>
      </c>
    </row>
    <row r="296" spans="1:18" ht="37.5" x14ac:dyDescent="0.25">
      <c r="A296" s="190" t="s">
        <v>1</v>
      </c>
      <c r="B296" s="189" t="s">
        <v>111</v>
      </c>
      <c r="C296" s="188">
        <v>505</v>
      </c>
      <c r="D296" s="220" t="s">
        <v>6</v>
      </c>
      <c r="E296" s="220" t="s">
        <v>313</v>
      </c>
      <c r="F296" s="190" t="s">
        <v>6</v>
      </c>
      <c r="G296" s="190" t="s">
        <v>110</v>
      </c>
      <c r="H296" s="190" t="s">
        <v>66</v>
      </c>
      <c r="I296" s="190" t="s">
        <v>108</v>
      </c>
      <c r="J296" s="207" t="s">
        <v>1</v>
      </c>
      <c r="K296" s="185"/>
      <c r="L296" s="186">
        <f>L297</f>
        <v>12385054.49</v>
      </c>
      <c r="M296" s="186">
        <f t="shared" ref="M296:R296" si="234">M297</f>
        <v>0</v>
      </c>
      <c r="N296" s="186">
        <f t="shared" si="234"/>
        <v>0</v>
      </c>
      <c r="O296" s="186">
        <f t="shared" si="234"/>
        <v>12441054.49</v>
      </c>
      <c r="P296" s="186">
        <f t="shared" si="234"/>
        <v>0</v>
      </c>
      <c r="Q296" s="186">
        <f t="shared" si="234"/>
        <v>12236054.49</v>
      </c>
      <c r="R296" s="186">
        <f t="shared" si="234"/>
        <v>0</v>
      </c>
    </row>
    <row r="297" spans="1:18" ht="56.25" x14ac:dyDescent="0.25">
      <c r="A297" s="190" t="s">
        <v>1</v>
      </c>
      <c r="B297" s="189" t="s">
        <v>218</v>
      </c>
      <c r="C297" s="188">
        <v>505</v>
      </c>
      <c r="D297" s="220" t="s">
        <v>6</v>
      </c>
      <c r="E297" s="220" t="s">
        <v>313</v>
      </c>
      <c r="F297" s="190" t="s">
        <v>6</v>
      </c>
      <c r="G297" s="190" t="s">
        <v>110</v>
      </c>
      <c r="H297" s="190" t="s">
        <v>66</v>
      </c>
      <c r="I297" s="190" t="s">
        <v>112</v>
      </c>
      <c r="J297" s="207" t="s">
        <v>1</v>
      </c>
      <c r="K297" s="185"/>
      <c r="L297" s="186">
        <f>L298+L300</f>
        <v>12385054.49</v>
      </c>
      <c r="M297" s="186">
        <f t="shared" ref="M297:R297" si="235">M298+M300</f>
        <v>0</v>
      </c>
      <c r="N297" s="186">
        <f t="shared" si="235"/>
        <v>0</v>
      </c>
      <c r="O297" s="186">
        <f t="shared" si="235"/>
        <v>12441054.49</v>
      </c>
      <c r="P297" s="186">
        <f t="shared" si="235"/>
        <v>0</v>
      </c>
      <c r="Q297" s="186">
        <f t="shared" si="235"/>
        <v>12236054.49</v>
      </c>
      <c r="R297" s="186">
        <f t="shared" si="235"/>
        <v>0</v>
      </c>
    </row>
    <row r="298" spans="1:18" ht="112.5" x14ac:dyDescent="0.25">
      <c r="A298" s="190" t="s">
        <v>1</v>
      </c>
      <c r="B298" s="189" t="s">
        <v>113</v>
      </c>
      <c r="C298" s="188">
        <v>505</v>
      </c>
      <c r="D298" s="220" t="s">
        <v>6</v>
      </c>
      <c r="E298" s="220" t="s">
        <v>313</v>
      </c>
      <c r="F298" s="190" t="s">
        <v>6</v>
      </c>
      <c r="G298" s="190" t="s">
        <v>110</v>
      </c>
      <c r="H298" s="190" t="s">
        <v>66</v>
      </c>
      <c r="I298" s="190" t="s">
        <v>112</v>
      </c>
      <c r="J298" s="207">
        <v>100</v>
      </c>
      <c r="K298" s="185"/>
      <c r="L298" s="186">
        <f>L299</f>
        <v>12180054.49</v>
      </c>
      <c r="M298" s="186">
        <f t="shared" ref="M298:R298" si="236">M299</f>
        <v>0</v>
      </c>
      <c r="N298" s="186">
        <f t="shared" si="236"/>
        <v>0</v>
      </c>
      <c r="O298" s="186">
        <f t="shared" si="236"/>
        <v>12180054.49</v>
      </c>
      <c r="P298" s="186">
        <f t="shared" si="236"/>
        <v>0</v>
      </c>
      <c r="Q298" s="186">
        <f t="shared" si="236"/>
        <v>12180054.49</v>
      </c>
      <c r="R298" s="186">
        <f t="shared" si="236"/>
        <v>0</v>
      </c>
    </row>
    <row r="299" spans="1:18" ht="37.5" x14ac:dyDescent="0.25">
      <c r="A299" s="190" t="s">
        <v>1</v>
      </c>
      <c r="B299" s="189" t="s">
        <v>114</v>
      </c>
      <c r="C299" s="188">
        <v>505</v>
      </c>
      <c r="D299" s="220" t="s">
        <v>6</v>
      </c>
      <c r="E299" s="220" t="s">
        <v>313</v>
      </c>
      <c r="F299" s="190" t="s">
        <v>6</v>
      </c>
      <c r="G299" s="190" t="s">
        <v>110</v>
      </c>
      <c r="H299" s="190" t="s">
        <v>66</v>
      </c>
      <c r="I299" s="190" t="s">
        <v>112</v>
      </c>
      <c r="J299" s="207" t="s">
        <v>76</v>
      </c>
      <c r="K299" s="185"/>
      <c r="L299" s="186">
        <v>12180054.49</v>
      </c>
      <c r="M299" s="185"/>
      <c r="N299" s="184">
        <v>0</v>
      </c>
      <c r="O299" s="183">
        <v>12180054.49</v>
      </c>
      <c r="P299" s="183">
        <v>0</v>
      </c>
      <c r="Q299" s="183">
        <v>12180054.49</v>
      </c>
      <c r="R299" s="182">
        <v>0</v>
      </c>
    </row>
    <row r="300" spans="1:18" ht="56.25" x14ac:dyDescent="0.25">
      <c r="A300" s="190" t="s">
        <v>1</v>
      </c>
      <c r="B300" s="189" t="s">
        <v>120</v>
      </c>
      <c r="C300" s="188">
        <v>505</v>
      </c>
      <c r="D300" s="220" t="s">
        <v>6</v>
      </c>
      <c r="E300" s="220" t="s">
        <v>313</v>
      </c>
      <c r="F300" s="190" t="s">
        <v>6</v>
      </c>
      <c r="G300" s="190" t="s">
        <v>110</v>
      </c>
      <c r="H300" s="190" t="s">
        <v>66</v>
      </c>
      <c r="I300" s="190" t="s">
        <v>112</v>
      </c>
      <c r="J300" s="207">
        <v>200</v>
      </c>
      <c r="K300" s="185"/>
      <c r="L300" s="186">
        <f>L301</f>
        <v>205000</v>
      </c>
      <c r="M300" s="186">
        <f t="shared" ref="M300:R300" si="237">M301</f>
        <v>0</v>
      </c>
      <c r="N300" s="186">
        <f t="shared" si="237"/>
        <v>0</v>
      </c>
      <c r="O300" s="186">
        <f t="shared" si="237"/>
        <v>261000</v>
      </c>
      <c r="P300" s="186">
        <f t="shared" si="237"/>
        <v>0</v>
      </c>
      <c r="Q300" s="186">
        <f t="shared" si="237"/>
        <v>56000</v>
      </c>
      <c r="R300" s="186">
        <f t="shared" si="237"/>
        <v>0</v>
      </c>
    </row>
    <row r="301" spans="1:18" ht="37.5" customHeight="1" x14ac:dyDescent="0.25">
      <c r="A301" s="190" t="s">
        <v>1</v>
      </c>
      <c r="B301" s="189" t="s">
        <v>121</v>
      </c>
      <c r="C301" s="188">
        <v>505</v>
      </c>
      <c r="D301" s="220" t="s">
        <v>6</v>
      </c>
      <c r="E301" s="220" t="s">
        <v>313</v>
      </c>
      <c r="F301" s="190" t="s">
        <v>6</v>
      </c>
      <c r="G301" s="190" t="s">
        <v>110</v>
      </c>
      <c r="H301" s="190" t="s">
        <v>66</v>
      </c>
      <c r="I301" s="190" t="s">
        <v>112</v>
      </c>
      <c r="J301" s="207" t="s">
        <v>78</v>
      </c>
      <c r="K301" s="185"/>
      <c r="L301" s="186">
        <v>205000</v>
      </c>
      <c r="M301" s="185"/>
      <c r="N301" s="184">
        <v>0</v>
      </c>
      <c r="O301" s="183">
        <v>261000</v>
      </c>
      <c r="P301" s="183">
        <v>0</v>
      </c>
      <c r="Q301" s="183">
        <v>56000</v>
      </c>
      <c r="R301" s="182">
        <v>0</v>
      </c>
    </row>
    <row r="302" spans="1:18" ht="18.75" x14ac:dyDescent="0.25">
      <c r="A302" s="190" t="s">
        <v>1</v>
      </c>
      <c r="B302" s="189" t="s">
        <v>46</v>
      </c>
      <c r="C302" s="188">
        <v>505</v>
      </c>
      <c r="D302" s="220" t="s">
        <v>6</v>
      </c>
      <c r="E302" s="219">
        <v>11</v>
      </c>
      <c r="F302" s="190" t="s">
        <v>1</v>
      </c>
      <c r="G302" s="190" t="s">
        <v>1</v>
      </c>
      <c r="H302" s="190" t="s">
        <v>1</v>
      </c>
      <c r="I302" s="190" t="s">
        <v>1</v>
      </c>
      <c r="J302" s="207" t="s">
        <v>1</v>
      </c>
      <c r="K302" s="185"/>
      <c r="L302" s="186">
        <f t="shared" ref="L302:L307" si="238">L303</f>
        <v>300000</v>
      </c>
      <c r="M302" s="186">
        <f t="shared" ref="M302:R302" si="239">M303</f>
        <v>0</v>
      </c>
      <c r="N302" s="186">
        <f t="shared" si="239"/>
        <v>0</v>
      </c>
      <c r="O302" s="186">
        <f t="shared" si="239"/>
        <v>800000</v>
      </c>
      <c r="P302" s="186">
        <f t="shared" si="239"/>
        <v>0</v>
      </c>
      <c r="Q302" s="186">
        <f t="shared" si="239"/>
        <v>800000</v>
      </c>
      <c r="R302" s="186">
        <f t="shared" si="239"/>
        <v>0</v>
      </c>
    </row>
    <row r="303" spans="1:18" ht="75" x14ac:dyDescent="0.25">
      <c r="A303" s="190" t="s">
        <v>1</v>
      </c>
      <c r="B303" s="212" t="s">
        <v>445</v>
      </c>
      <c r="C303" s="188">
        <v>505</v>
      </c>
      <c r="D303" s="220" t="s">
        <v>6</v>
      </c>
      <c r="E303" s="219">
        <v>11</v>
      </c>
      <c r="F303" s="190" t="s">
        <v>6</v>
      </c>
      <c r="G303" s="190" t="s">
        <v>107</v>
      </c>
      <c r="H303" s="190" t="s">
        <v>10</v>
      </c>
      <c r="I303" s="190" t="s">
        <v>108</v>
      </c>
      <c r="J303" s="207" t="s">
        <v>1</v>
      </c>
      <c r="K303" s="185"/>
      <c r="L303" s="186">
        <f t="shared" si="238"/>
        <v>300000</v>
      </c>
      <c r="M303" s="186">
        <f t="shared" ref="M303:R303" si="240">M304</f>
        <v>0</v>
      </c>
      <c r="N303" s="186">
        <f t="shared" si="240"/>
        <v>0</v>
      </c>
      <c r="O303" s="186">
        <f t="shared" si="240"/>
        <v>800000</v>
      </c>
      <c r="P303" s="186">
        <f t="shared" si="240"/>
        <v>0</v>
      </c>
      <c r="Q303" s="186">
        <f t="shared" si="240"/>
        <v>800000</v>
      </c>
      <c r="R303" s="186">
        <f t="shared" si="240"/>
        <v>0</v>
      </c>
    </row>
    <row r="304" spans="1:18" ht="37.5" x14ac:dyDescent="0.25">
      <c r="A304" s="190" t="s">
        <v>1</v>
      </c>
      <c r="B304" s="189" t="s">
        <v>109</v>
      </c>
      <c r="C304" s="188">
        <v>505</v>
      </c>
      <c r="D304" s="220" t="s">
        <v>6</v>
      </c>
      <c r="E304" s="219">
        <v>11</v>
      </c>
      <c r="F304" s="190" t="s">
        <v>6</v>
      </c>
      <c r="G304" s="190" t="s">
        <v>110</v>
      </c>
      <c r="H304" s="190" t="s">
        <v>10</v>
      </c>
      <c r="I304" s="190" t="s">
        <v>108</v>
      </c>
      <c r="J304" s="207" t="s">
        <v>1</v>
      </c>
      <c r="K304" s="185"/>
      <c r="L304" s="186">
        <f t="shared" si="238"/>
        <v>300000</v>
      </c>
      <c r="M304" s="186">
        <f t="shared" ref="M304:R304" si="241">M305</f>
        <v>0</v>
      </c>
      <c r="N304" s="186">
        <f t="shared" si="241"/>
        <v>0</v>
      </c>
      <c r="O304" s="186">
        <f t="shared" si="241"/>
        <v>800000</v>
      </c>
      <c r="P304" s="186">
        <f t="shared" si="241"/>
        <v>0</v>
      </c>
      <c r="Q304" s="186">
        <f t="shared" si="241"/>
        <v>800000</v>
      </c>
      <c r="R304" s="186">
        <f t="shared" si="241"/>
        <v>0</v>
      </c>
    </row>
    <row r="305" spans="1:18" ht="56.25" x14ac:dyDescent="0.25">
      <c r="A305" s="190" t="s">
        <v>1</v>
      </c>
      <c r="B305" s="212" t="s">
        <v>454</v>
      </c>
      <c r="C305" s="188">
        <v>505</v>
      </c>
      <c r="D305" s="220" t="s">
        <v>6</v>
      </c>
      <c r="E305" s="219">
        <v>11</v>
      </c>
      <c r="F305" s="190" t="s">
        <v>6</v>
      </c>
      <c r="G305" s="190" t="s">
        <v>110</v>
      </c>
      <c r="H305" s="190" t="s">
        <v>7</v>
      </c>
      <c r="I305" s="190" t="s">
        <v>108</v>
      </c>
      <c r="J305" s="207" t="s">
        <v>1</v>
      </c>
      <c r="K305" s="185"/>
      <c r="L305" s="186">
        <f t="shared" si="238"/>
        <v>300000</v>
      </c>
      <c r="M305" s="186">
        <f t="shared" ref="M305:R305" si="242">M306</f>
        <v>0</v>
      </c>
      <c r="N305" s="186">
        <f t="shared" si="242"/>
        <v>0</v>
      </c>
      <c r="O305" s="186">
        <f t="shared" si="242"/>
        <v>800000</v>
      </c>
      <c r="P305" s="186">
        <f t="shared" si="242"/>
        <v>0</v>
      </c>
      <c r="Q305" s="186">
        <f t="shared" si="242"/>
        <v>800000</v>
      </c>
      <c r="R305" s="186">
        <f t="shared" si="242"/>
        <v>0</v>
      </c>
    </row>
    <row r="306" spans="1:18" ht="37.5" x14ac:dyDescent="0.25">
      <c r="A306" s="190" t="s">
        <v>1</v>
      </c>
      <c r="B306" s="189" t="s">
        <v>200</v>
      </c>
      <c r="C306" s="188">
        <v>505</v>
      </c>
      <c r="D306" s="220" t="s">
        <v>6</v>
      </c>
      <c r="E306" s="219">
        <v>11</v>
      </c>
      <c r="F306" s="190" t="s">
        <v>6</v>
      </c>
      <c r="G306" s="190" t="s">
        <v>110</v>
      </c>
      <c r="H306" s="190" t="s">
        <v>7</v>
      </c>
      <c r="I306" s="190" t="s">
        <v>122</v>
      </c>
      <c r="J306" s="207" t="s">
        <v>1</v>
      </c>
      <c r="K306" s="185"/>
      <c r="L306" s="186">
        <f t="shared" si="238"/>
        <v>300000</v>
      </c>
      <c r="M306" s="186">
        <f t="shared" ref="M306:R306" si="243">M307</f>
        <v>0</v>
      </c>
      <c r="N306" s="186">
        <f t="shared" si="243"/>
        <v>0</v>
      </c>
      <c r="O306" s="186">
        <f t="shared" si="243"/>
        <v>800000</v>
      </c>
      <c r="P306" s="186">
        <f t="shared" si="243"/>
        <v>0</v>
      </c>
      <c r="Q306" s="186">
        <f t="shared" si="243"/>
        <v>800000</v>
      </c>
      <c r="R306" s="186">
        <f t="shared" si="243"/>
        <v>0</v>
      </c>
    </row>
    <row r="307" spans="1:18" ht="20.25" customHeight="1" x14ac:dyDescent="0.25">
      <c r="A307" s="190" t="s">
        <v>1</v>
      </c>
      <c r="B307" s="189" t="s">
        <v>115</v>
      </c>
      <c r="C307" s="188">
        <v>505</v>
      </c>
      <c r="D307" s="220" t="s">
        <v>6</v>
      </c>
      <c r="E307" s="219">
        <v>11</v>
      </c>
      <c r="F307" s="190" t="s">
        <v>6</v>
      </c>
      <c r="G307" s="190" t="s">
        <v>110</v>
      </c>
      <c r="H307" s="190" t="s">
        <v>7</v>
      </c>
      <c r="I307" s="190" t="s">
        <v>122</v>
      </c>
      <c r="J307" s="207">
        <v>800</v>
      </c>
      <c r="K307" s="185"/>
      <c r="L307" s="186">
        <f t="shared" si="238"/>
        <v>300000</v>
      </c>
      <c r="M307" s="186">
        <f t="shared" ref="M307:R307" si="244">M308</f>
        <v>0</v>
      </c>
      <c r="N307" s="186">
        <f t="shared" si="244"/>
        <v>0</v>
      </c>
      <c r="O307" s="186">
        <f t="shared" si="244"/>
        <v>800000</v>
      </c>
      <c r="P307" s="186">
        <f t="shared" si="244"/>
        <v>0</v>
      </c>
      <c r="Q307" s="186">
        <f t="shared" si="244"/>
        <v>800000</v>
      </c>
      <c r="R307" s="186">
        <f t="shared" si="244"/>
        <v>0</v>
      </c>
    </row>
    <row r="308" spans="1:18" ht="18.75" x14ac:dyDescent="0.25">
      <c r="A308" s="190" t="s">
        <v>1</v>
      </c>
      <c r="B308" s="189" t="s">
        <v>201</v>
      </c>
      <c r="C308" s="188">
        <v>505</v>
      </c>
      <c r="D308" s="220" t="s">
        <v>6</v>
      </c>
      <c r="E308" s="219">
        <v>11</v>
      </c>
      <c r="F308" s="190" t="s">
        <v>6</v>
      </c>
      <c r="G308" s="190" t="s">
        <v>110</v>
      </c>
      <c r="H308" s="190" t="s">
        <v>7</v>
      </c>
      <c r="I308" s="190" t="s">
        <v>122</v>
      </c>
      <c r="J308" s="207" t="s">
        <v>202</v>
      </c>
      <c r="K308" s="185"/>
      <c r="L308" s="186">
        <v>300000</v>
      </c>
      <c r="M308" s="185"/>
      <c r="N308" s="184">
        <v>0</v>
      </c>
      <c r="O308" s="183">
        <v>800000</v>
      </c>
      <c r="P308" s="183">
        <v>0</v>
      </c>
      <c r="Q308" s="183">
        <v>800000</v>
      </c>
      <c r="R308" s="182">
        <v>0</v>
      </c>
    </row>
    <row r="309" spans="1:18" ht="18.75" x14ac:dyDescent="0.25">
      <c r="A309" s="190" t="s">
        <v>1</v>
      </c>
      <c r="B309" s="189" t="s">
        <v>45</v>
      </c>
      <c r="C309" s="188">
        <v>505</v>
      </c>
      <c r="D309" s="220" t="s">
        <v>6</v>
      </c>
      <c r="E309" s="219">
        <v>13</v>
      </c>
      <c r="F309" s="190" t="s">
        <v>1</v>
      </c>
      <c r="G309" s="190" t="s">
        <v>1</v>
      </c>
      <c r="H309" s="190" t="s">
        <v>1</v>
      </c>
      <c r="I309" s="190" t="s">
        <v>1</v>
      </c>
      <c r="J309" s="207" t="s">
        <v>1</v>
      </c>
      <c r="K309" s="185"/>
      <c r="L309" s="186">
        <f t="shared" ref="L309:L314" si="245">L310</f>
        <v>20132204.25</v>
      </c>
      <c r="M309" s="186">
        <f t="shared" ref="M309:R309" si="246">M310</f>
        <v>0</v>
      </c>
      <c r="N309" s="186">
        <f t="shared" si="246"/>
        <v>0</v>
      </c>
      <c r="O309" s="186">
        <f t="shared" si="246"/>
        <v>0</v>
      </c>
      <c r="P309" s="186">
        <f t="shared" si="246"/>
        <v>0</v>
      </c>
      <c r="Q309" s="186">
        <f t="shared" si="246"/>
        <v>0</v>
      </c>
      <c r="R309" s="186">
        <f t="shared" si="246"/>
        <v>0</v>
      </c>
    </row>
    <row r="310" spans="1:18" ht="75" x14ac:dyDescent="0.25">
      <c r="A310" s="190" t="s">
        <v>1</v>
      </c>
      <c r="B310" s="212" t="s">
        <v>445</v>
      </c>
      <c r="C310" s="188">
        <v>505</v>
      </c>
      <c r="D310" s="220" t="s">
        <v>6</v>
      </c>
      <c r="E310" s="219">
        <v>13</v>
      </c>
      <c r="F310" s="190" t="s">
        <v>6</v>
      </c>
      <c r="G310" s="190" t="s">
        <v>107</v>
      </c>
      <c r="H310" s="190" t="s">
        <v>10</v>
      </c>
      <c r="I310" s="190" t="s">
        <v>108</v>
      </c>
      <c r="J310" s="207" t="s">
        <v>1</v>
      </c>
      <c r="K310" s="185"/>
      <c r="L310" s="186">
        <f t="shared" si="245"/>
        <v>20132204.25</v>
      </c>
      <c r="M310" s="186">
        <f t="shared" ref="M310:R310" si="247">M311</f>
        <v>0</v>
      </c>
      <c r="N310" s="186">
        <f t="shared" si="247"/>
        <v>0</v>
      </c>
      <c r="O310" s="186">
        <f t="shared" si="247"/>
        <v>0</v>
      </c>
      <c r="P310" s="186">
        <f t="shared" si="247"/>
        <v>0</v>
      </c>
      <c r="Q310" s="186">
        <f t="shared" si="247"/>
        <v>0</v>
      </c>
      <c r="R310" s="186">
        <f t="shared" si="247"/>
        <v>0</v>
      </c>
    </row>
    <row r="311" spans="1:18" ht="37.5" x14ac:dyDescent="0.25">
      <c r="A311" s="190" t="s">
        <v>1</v>
      </c>
      <c r="B311" s="189" t="s">
        <v>109</v>
      </c>
      <c r="C311" s="188">
        <v>505</v>
      </c>
      <c r="D311" s="220" t="s">
        <v>6</v>
      </c>
      <c r="E311" s="219">
        <v>13</v>
      </c>
      <c r="F311" s="190" t="s">
        <v>6</v>
      </c>
      <c r="G311" s="190" t="s">
        <v>110</v>
      </c>
      <c r="H311" s="190" t="s">
        <v>10</v>
      </c>
      <c r="I311" s="190" t="s">
        <v>108</v>
      </c>
      <c r="J311" s="207" t="s">
        <v>1</v>
      </c>
      <c r="K311" s="185"/>
      <c r="L311" s="186">
        <f t="shared" si="245"/>
        <v>20132204.25</v>
      </c>
      <c r="M311" s="186">
        <f t="shared" ref="M311:R311" si="248">M312</f>
        <v>0</v>
      </c>
      <c r="N311" s="186">
        <f t="shared" si="248"/>
        <v>0</v>
      </c>
      <c r="O311" s="186">
        <f t="shared" si="248"/>
        <v>0</v>
      </c>
      <c r="P311" s="186">
        <f t="shared" si="248"/>
        <v>0</v>
      </c>
      <c r="Q311" s="186">
        <f t="shared" si="248"/>
        <v>0</v>
      </c>
      <c r="R311" s="186">
        <f t="shared" si="248"/>
        <v>0</v>
      </c>
    </row>
    <row r="312" spans="1:18" ht="56.25" x14ac:dyDescent="0.25">
      <c r="A312" s="190" t="s">
        <v>1</v>
      </c>
      <c r="B312" s="212" t="s">
        <v>446</v>
      </c>
      <c r="C312" s="188">
        <v>505</v>
      </c>
      <c r="D312" s="220" t="s">
        <v>6</v>
      </c>
      <c r="E312" s="219">
        <v>13</v>
      </c>
      <c r="F312" s="190" t="s">
        <v>6</v>
      </c>
      <c r="G312" s="190" t="s">
        <v>110</v>
      </c>
      <c r="H312" s="190" t="s">
        <v>6</v>
      </c>
      <c r="I312" s="190" t="s">
        <v>108</v>
      </c>
      <c r="J312" s="207" t="s">
        <v>1</v>
      </c>
      <c r="K312" s="185"/>
      <c r="L312" s="186">
        <f t="shared" si="245"/>
        <v>20132204.25</v>
      </c>
      <c r="M312" s="186">
        <f t="shared" ref="M312:R312" si="249">M313</f>
        <v>0</v>
      </c>
      <c r="N312" s="186">
        <f t="shared" si="249"/>
        <v>0</v>
      </c>
      <c r="O312" s="186">
        <f t="shared" si="249"/>
        <v>0</v>
      </c>
      <c r="P312" s="186">
        <f t="shared" si="249"/>
        <v>0</v>
      </c>
      <c r="Q312" s="186">
        <f t="shared" si="249"/>
        <v>0</v>
      </c>
      <c r="R312" s="186">
        <f t="shared" si="249"/>
        <v>0</v>
      </c>
    </row>
    <row r="313" spans="1:18" ht="37.5" x14ac:dyDescent="0.25">
      <c r="A313" s="190" t="s">
        <v>1</v>
      </c>
      <c r="B313" s="189" t="s">
        <v>130</v>
      </c>
      <c r="C313" s="188">
        <v>505</v>
      </c>
      <c r="D313" s="220" t="s">
        <v>6</v>
      </c>
      <c r="E313" s="219">
        <v>13</v>
      </c>
      <c r="F313" s="190" t="s">
        <v>6</v>
      </c>
      <c r="G313" s="190" t="s">
        <v>110</v>
      </c>
      <c r="H313" s="190" t="s">
        <v>6</v>
      </c>
      <c r="I313" s="190" t="s">
        <v>124</v>
      </c>
      <c r="J313" s="207" t="s">
        <v>1</v>
      </c>
      <c r="K313" s="185"/>
      <c r="L313" s="186">
        <f t="shared" si="245"/>
        <v>20132204.25</v>
      </c>
      <c r="M313" s="186">
        <f t="shared" ref="M313:R313" si="250">M314</f>
        <v>0</v>
      </c>
      <c r="N313" s="186">
        <f t="shared" si="250"/>
        <v>0</v>
      </c>
      <c r="O313" s="186">
        <f t="shared" si="250"/>
        <v>0</v>
      </c>
      <c r="P313" s="186">
        <f t="shared" si="250"/>
        <v>0</v>
      </c>
      <c r="Q313" s="186">
        <f t="shared" si="250"/>
        <v>0</v>
      </c>
      <c r="R313" s="186">
        <f t="shared" si="250"/>
        <v>0</v>
      </c>
    </row>
    <row r="314" spans="1:18" ht="18.75" x14ac:dyDescent="0.25">
      <c r="A314" s="190" t="s">
        <v>1</v>
      </c>
      <c r="B314" s="189" t="s">
        <v>115</v>
      </c>
      <c r="C314" s="188">
        <v>505</v>
      </c>
      <c r="D314" s="220" t="s">
        <v>6</v>
      </c>
      <c r="E314" s="219">
        <v>13</v>
      </c>
      <c r="F314" s="190" t="s">
        <v>6</v>
      </c>
      <c r="G314" s="190" t="s">
        <v>110</v>
      </c>
      <c r="H314" s="190" t="s">
        <v>6</v>
      </c>
      <c r="I314" s="190" t="s">
        <v>124</v>
      </c>
      <c r="J314" s="207">
        <v>800</v>
      </c>
      <c r="K314" s="185"/>
      <c r="L314" s="186">
        <f t="shared" si="245"/>
        <v>20132204.25</v>
      </c>
      <c r="M314" s="186">
        <f t="shared" ref="M314:R314" si="251">M315</f>
        <v>0</v>
      </c>
      <c r="N314" s="186">
        <f t="shared" si="251"/>
        <v>0</v>
      </c>
      <c r="O314" s="186">
        <f t="shared" si="251"/>
        <v>0</v>
      </c>
      <c r="P314" s="186">
        <f t="shared" si="251"/>
        <v>0</v>
      </c>
      <c r="Q314" s="186">
        <f t="shared" si="251"/>
        <v>0</v>
      </c>
      <c r="R314" s="186">
        <f t="shared" si="251"/>
        <v>0</v>
      </c>
    </row>
    <row r="315" spans="1:18" ht="18.75" x14ac:dyDescent="0.25">
      <c r="A315" s="190" t="s">
        <v>1</v>
      </c>
      <c r="B315" s="189" t="s">
        <v>131</v>
      </c>
      <c r="C315" s="188">
        <v>505</v>
      </c>
      <c r="D315" s="220" t="s">
        <v>6</v>
      </c>
      <c r="E315" s="219">
        <v>13</v>
      </c>
      <c r="F315" s="190" t="s">
        <v>6</v>
      </c>
      <c r="G315" s="190" t="s">
        <v>110</v>
      </c>
      <c r="H315" s="190" t="s">
        <v>6</v>
      </c>
      <c r="I315" s="190" t="s">
        <v>124</v>
      </c>
      <c r="J315" s="207" t="s">
        <v>132</v>
      </c>
      <c r="K315" s="185"/>
      <c r="L315" s="186">
        <v>20132204.25</v>
      </c>
      <c r="M315" s="185"/>
      <c r="N315" s="184">
        <v>0</v>
      </c>
      <c r="O315" s="183">
        <v>0</v>
      </c>
      <c r="P315" s="183">
        <v>0</v>
      </c>
      <c r="Q315" s="183">
        <v>0</v>
      </c>
      <c r="R315" s="182">
        <v>0</v>
      </c>
    </row>
    <row r="316" spans="1:18" ht="18.75" x14ac:dyDescent="0.25">
      <c r="A316" s="190" t="s">
        <v>1</v>
      </c>
      <c r="B316" s="189" t="s">
        <v>35</v>
      </c>
      <c r="C316" s="188">
        <v>505</v>
      </c>
      <c r="D316" s="219">
        <v>10</v>
      </c>
      <c r="E316" s="220" t="s">
        <v>10</v>
      </c>
      <c r="F316" s="190" t="s">
        <v>1</v>
      </c>
      <c r="G316" s="190" t="s">
        <v>1</v>
      </c>
      <c r="H316" s="190" t="s">
        <v>1</v>
      </c>
      <c r="I316" s="190" t="s">
        <v>1</v>
      </c>
      <c r="J316" s="207" t="s">
        <v>1</v>
      </c>
      <c r="K316" s="185"/>
      <c r="L316" s="186">
        <f t="shared" ref="L316:L322" si="252">L317</f>
        <v>0</v>
      </c>
      <c r="M316" s="186">
        <f t="shared" ref="M316:R316" si="253">M317</f>
        <v>0</v>
      </c>
      <c r="N316" s="186">
        <f t="shared" si="253"/>
        <v>0</v>
      </c>
      <c r="O316" s="186">
        <f t="shared" si="253"/>
        <v>8000000</v>
      </c>
      <c r="P316" s="186">
        <f t="shared" si="253"/>
        <v>0</v>
      </c>
      <c r="Q316" s="186">
        <f t="shared" si="253"/>
        <v>8000000</v>
      </c>
      <c r="R316" s="186">
        <f t="shared" si="253"/>
        <v>0</v>
      </c>
    </row>
    <row r="317" spans="1:18" ht="18.75" x14ac:dyDescent="0.25">
      <c r="A317" s="190" t="s">
        <v>1</v>
      </c>
      <c r="B317" s="189" t="s">
        <v>34</v>
      </c>
      <c r="C317" s="188">
        <v>505</v>
      </c>
      <c r="D317" s="219">
        <v>10</v>
      </c>
      <c r="E317" s="220" t="s">
        <v>6</v>
      </c>
      <c r="F317" s="190" t="s">
        <v>1</v>
      </c>
      <c r="G317" s="190" t="s">
        <v>1</v>
      </c>
      <c r="H317" s="190" t="s">
        <v>1</v>
      </c>
      <c r="I317" s="190" t="s">
        <v>1</v>
      </c>
      <c r="J317" s="207" t="s">
        <v>1</v>
      </c>
      <c r="K317" s="185"/>
      <c r="L317" s="186">
        <f t="shared" si="252"/>
        <v>0</v>
      </c>
      <c r="M317" s="186">
        <f t="shared" ref="M317:R317" si="254">M318</f>
        <v>0</v>
      </c>
      <c r="N317" s="186">
        <f t="shared" si="254"/>
        <v>0</v>
      </c>
      <c r="O317" s="186">
        <f t="shared" si="254"/>
        <v>8000000</v>
      </c>
      <c r="P317" s="186">
        <f t="shared" si="254"/>
        <v>0</v>
      </c>
      <c r="Q317" s="186">
        <f t="shared" si="254"/>
        <v>8000000</v>
      </c>
      <c r="R317" s="186">
        <f t="shared" si="254"/>
        <v>0</v>
      </c>
    </row>
    <row r="318" spans="1:18" ht="75" x14ac:dyDescent="0.25">
      <c r="A318" s="190" t="s">
        <v>1</v>
      </c>
      <c r="B318" s="212" t="s">
        <v>451</v>
      </c>
      <c r="C318" s="188">
        <v>505</v>
      </c>
      <c r="D318" s="219">
        <v>10</v>
      </c>
      <c r="E318" s="220" t="s">
        <v>6</v>
      </c>
      <c r="F318" s="190" t="s">
        <v>7</v>
      </c>
      <c r="G318" s="190" t="s">
        <v>107</v>
      </c>
      <c r="H318" s="190" t="s">
        <v>10</v>
      </c>
      <c r="I318" s="190" t="s">
        <v>108</v>
      </c>
      <c r="J318" s="207" t="s">
        <v>1</v>
      </c>
      <c r="K318" s="185"/>
      <c r="L318" s="186">
        <f t="shared" si="252"/>
        <v>0</v>
      </c>
      <c r="M318" s="186">
        <f t="shared" ref="M318:R318" si="255">M319</f>
        <v>0</v>
      </c>
      <c r="N318" s="186">
        <f t="shared" si="255"/>
        <v>0</v>
      </c>
      <c r="O318" s="186">
        <f t="shared" si="255"/>
        <v>8000000</v>
      </c>
      <c r="P318" s="186">
        <f t="shared" si="255"/>
        <v>0</v>
      </c>
      <c r="Q318" s="186">
        <f t="shared" si="255"/>
        <v>8000000</v>
      </c>
      <c r="R318" s="186">
        <f t="shared" si="255"/>
        <v>0</v>
      </c>
    </row>
    <row r="319" spans="1:18" ht="131.25" x14ac:dyDescent="0.25">
      <c r="A319" s="190" t="s">
        <v>1</v>
      </c>
      <c r="B319" s="189" t="s">
        <v>136</v>
      </c>
      <c r="C319" s="188">
        <v>505</v>
      </c>
      <c r="D319" s="219">
        <v>10</v>
      </c>
      <c r="E319" s="220" t="s">
        <v>6</v>
      </c>
      <c r="F319" s="190" t="s">
        <v>7</v>
      </c>
      <c r="G319" s="190" t="s">
        <v>137</v>
      </c>
      <c r="H319" s="190" t="s">
        <v>10</v>
      </c>
      <c r="I319" s="190" t="s">
        <v>108</v>
      </c>
      <c r="J319" s="207" t="s">
        <v>1</v>
      </c>
      <c r="K319" s="185"/>
      <c r="L319" s="186">
        <f t="shared" si="252"/>
        <v>0</v>
      </c>
      <c r="M319" s="186">
        <f t="shared" ref="M319:R319" si="256">M320</f>
        <v>0</v>
      </c>
      <c r="N319" s="186">
        <f t="shared" si="256"/>
        <v>0</v>
      </c>
      <c r="O319" s="186">
        <f t="shared" si="256"/>
        <v>8000000</v>
      </c>
      <c r="P319" s="186">
        <f t="shared" si="256"/>
        <v>0</v>
      </c>
      <c r="Q319" s="186">
        <f t="shared" si="256"/>
        <v>8000000</v>
      </c>
      <c r="R319" s="186">
        <f t="shared" si="256"/>
        <v>0</v>
      </c>
    </row>
    <row r="320" spans="1:18" ht="56.25" x14ac:dyDescent="0.25">
      <c r="A320" s="190" t="s">
        <v>1</v>
      </c>
      <c r="B320" s="189" t="s">
        <v>148</v>
      </c>
      <c r="C320" s="188">
        <v>505</v>
      </c>
      <c r="D320" s="219">
        <v>10</v>
      </c>
      <c r="E320" s="220" t="s">
        <v>6</v>
      </c>
      <c r="F320" s="190" t="s">
        <v>7</v>
      </c>
      <c r="G320" s="190" t="s">
        <v>137</v>
      </c>
      <c r="H320" s="190" t="s">
        <v>105</v>
      </c>
      <c r="I320" s="190" t="s">
        <v>108</v>
      </c>
      <c r="J320" s="207" t="s">
        <v>1</v>
      </c>
      <c r="K320" s="185"/>
      <c r="L320" s="186">
        <f t="shared" si="252"/>
        <v>0</v>
      </c>
      <c r="M320" s="186">
        <f t="shared" ref="M320:R320" si="257">M321</f>
        <v>0</v>
      </c>
      <c r="N320" s="186">
        <f t="shared" si="257"/>
        <v>0</v>
      </c>
      <c r="O320" s="186">
        <f t="shared" si="257"/>
        <v>8000000</v>
      </c>
      <c r="P320" s="186">
        <f t="shared" si="257"/>
        <v>0</v>
      </c>
      <c r="Q320" s="186">
        <f t="shared" si="257"/>
        <v>8000000</v>
      </c>
      <c r="R320" s="186">
        <f t="shared" si="257"/>
        <v>0</v>
      </c>
    </row>
    <row r="321" spans="1:18" ht="18.75" x14ac:dyDescent="0.25">
      <c r="A321" s="190" t="s">
        <v>1</v>
      </c>
      <c r="B321" s="189" t="s">
        <v>203</v>
      </c>
      <c r="C321" s="188">
        <v>505</v>
      </c>
      <c r="D321" s="219">
        <v>10</v>
      </c>
      <c r="E321" s="220" t="s">
        <v>6</v>
      </c>
      <c r="F321" s="190" t="s">
        <v>7</v>
      </c>
      <c r="G321" s="190" t="s">
        <v>137</v>
      </c>
      <c r="H321" s="190" t="s">
        <v>105</v>
      </c>
      <c r="I321" s="190" t="s">
        <v>126</v>
      </c>
      <c r="J321" s="207" t="s">
        <v>1</v>
      </c>
      <c r="K321" s="185"/>
      <c r="L321" s="186">
        <f t="shared" si="252"/>
        <v>0</v>
      </c>
      <c r="M321" s="186">
        <f t="shared" ref="M321:R321" si="258">M322</f>
        <v>0</v>
      </c>
      <c r="N321" s="186">
        <f t="shared" si="258"/>
        <v>0</v>
      </c>
      <c r="O321" s="186">
        <f t="shared" si="258"/>
        <v>8000000</v>
      </c>
      <c r="P321" s="186">
        <f t="shared" si="258"/>
        <v>0</v>
      </c>
      <c r="Q321" s="186">
        <f t="shared" si="258"/>
        <v>8000000</v>
      </c>
      <c r="R321" s="186">
        <f t="shared" si="258"/>
        <v>0</v>
      </c>
    </row>
    <row r="322" spans="1:18" ht="37.5" x14ac:dyDescent="0.25">
      <c r="A322" s="190" t="s">
        <v>1</v>
      </c>
      <c r="B322" s="189" t="s">
        <v>142</v>
      </c>
      <c r="C322" s="188">
        <v>505</v>
      </c>
      <c r="D322" s="219">
        <v>10</v>
      </c>
      <c r="E322" s="220" t="s">
        <v>6</v>
      </c>
      <c r="F322" s="190" t="s">
        <v>7</v>
      </c>
      <c r="G322" s="190" t="s">
        <v>137</v>
      </c>
      <c r="H322" s="190" t="s">
        <v>105</v>
      </c>
      <c r="I322" s="190" t="s">
        <v>126</v>
      </c>
      <c r="J322" s="207">
        <v>300</v>
      </c>
      <c r="K322" s="185"/>
      <c r="L322" s="186">
        <f t="shared" si="252"/>
        <v>0</v>
      </c>
      <c r="M322" s="186">
        <f t="shared" ref="M322:R322" si="259">M323</f>
        <v>0</v>
      </c>
      <c r="N322" s="186">
        <f t="shared" si="259"/>
        <v>0</v>
      </c>
      <c r="O322" s="186">
        <f t="shared" si="259"/>
        <v>8000000</v>
      </c>
      <c r="P322" s="186">
        <f t="shared" si="259"/>
        <v>0</v>
      </c>
      <c r="Q322" s="186">
        <f t="shared" si="259"/>
        <v>8000000</v>
      </c>
      <c r="R322" s="186">
        <f t="shared" si="259"/>
        <v>0</v>
      </c>
    </row>
    <row r="323" spans="1:18" ht="37.5" x14ac:dyDescent="0.25">
      <c r="A323" s="190" t="s">
        <v>1</v>
      </c>
      <c r="B323" s="189" t="s">
        <v>149</v>
      </c>
      <c r="C323" s="188">
        <v>505</v>
      </c>
      <c r="D323" s="219">
        <v>10</v>
      </c>
      <c r="E323" s="220" t="s">
        <v>6</v>
      </c>
      <c r="F323" s="190" t="s">
        <v>7</v>
      </c>
      <c r="G323" s="190" t="s">
        <v>137</v>
      </c>
      <c r="H323" s="190" t="s">
        <v>105</v>
      </c>
      <c r="I323" s="190" t="s">
        <v>126</v>
      </c>
      <c r="J323" s="207" t="s">
        <v>150</v>
      </c>
      <c r="K323" s="185"/>
      <c r="L323" s="186">
        <v>0</v>
      </c>
      <c r="M323" s="185"/>
      <c r="N323" s="184">
        <v>0</v>
      </c>
      <c r="O323" s="183">
        <v>8000000</v>
      </c>
      <c r="P323" s="183">
        <v>0</v>
      </c>
      <c r="Q323" s="183">
        <v>8000000</v>
      </c>
      <c r="R323" s="182">
        <v>0</v>
      </c>
    </row>
    <row r="324" spans="1:18" ht="56.25" x14ac:dyDescent="0.25">
      <c r="A324" s="190" t="s">
        <v>1</v>
      </c>
      <c r="B324" s="189" t="s">
        <v>245</v>
      </c>
      <c r="C324" s="188">
        <v>505</v>
      </c>
      <c r="D324" s="219">
        <v>14</v>
      </c>
      <c r="E324" s="220" t="s">
        <v>10</v>
      </c>
      <c r="F324" s="190" t="s">
        <v>1</v>
      </c>
      <c r="G324" s="190" t="s">
        <v>1</v>
      </c>
      <c r="H324" s="190" t="s">
        <v>1</v>
      </c>
      <c r="I324" s="190" t="s">
        <v>1</v>
      </c>
      <c r="J324" s="207" t="s">
        <v>1</v>
      </c>
      <c r="K324" s="185"/>
      <c r="L324" s="186">
        <f t="shared" ref="L324:L330" si="260">L325</f>
        <v>52751312</v>
      </c>
      <c r="M324" s="186">
        <f t="shared" ref="M324:R324" si="261">M325</f>
        <v>0</v>
      </c>
      <c r="N324" s="186">
        <f t="shared" si="261"/>
        <v>52751312</v>
      </c>
      <c r="O324" s="186">
        <f t="shared" si="261"/>
        <v>42201050</v>
      </c>
      <c r="P324" s="186">
        <f t="shared" si="261"/>
        <v>42201050</v>
      </c>
      <c r="Q324" s="186">
        <f t="shared" si="261"/>
        <v>42201050</v>
      </c>
      <c r="R324" s="186">
        <f t="shared" si="261"/>
        <v>42201050</v>
      </c>
    </row>
    <row r="325" spans="1:18" ht="56.25" x14ac:dyDescent="0.25">
      <c r="A325" s="190" t="s">
        <v>1</v>
      </c>
      <c r="B325" s="189" t="s">
        <v>29</v>
      </c>
      <c r="C325" s="188">
        <v>505</v>
      </c>
      <c r="D325" s="219">
        <v>14</v>
      </c>
      <c r="E325" s="220" t="s">
        <v>6</v>
      </c>
      <c r="F325" s="190" t="s">
        <v>1</v>
      </c>
      <c r="G325" s="190" t="s">
        <v>1</v>
      </c>
      <c r="H325" s="190" t="s">
        <v>1</v>
      </c>
      <c r="I325" s="190" t="s">
        <v>1</v>
      </c>
      <c r="J325" s="207" t="s">
        <v>1</v>
      </c>
      <c r="K325" s="185"/>
      <c r="L325" s="186">
        <f t="shared" si="260"/>
        <v>52751312</v>
      </c>
      <c r="M325" s="186">
        <f t="shared" ref="M325:R325" si="262">M326</f>
        <v>0</v>
      </c>
      <c r="N325" s="186">
        <f t="shared" si="262"/>
        <v>52751312</v>
      </c>
      <c r="O325" s="186">
        <f t="shared" si="262"/>
        <v>42201050</v>
      </c>
      <c r="P325" s="186">
        <f t="shared" si="262"/>
        <v>42201050</v>
      </c>
      <c r="Q325" s="186">
        <f t="shared" si="262"/>
        <v>42201050</v>
      </c>
      <c r="R325" s="186">
        <f t="shared" si="262"/>
        <v>42201050</v>
      </c>
    </row>
    <row r="326" spans="1:18" ht="75" x14ac:dyDescent="0.25">
      <c r="A326" s="190" t="s">
        <v>1</v>
      </c>
      <c r="B326" s="212" t="s">
        <v>445</v>
      </c>
      <c r="C326" s="188">
        <v>505</v>
      </c>
      <c r="D326" s="219">
        <v>14</v>
      </c>
      <c r="E326" s="220" t="s">
        <v>6</v>
      </c>
      <c r="F326" s="190" t="s">
        <v>6</v>
      </c>
      <c r="G326" s="190" t="s">
        <v>107</v>
      </c>
      <c r="H326" s="190" t="s">
        <v>10</v>
      </c>
      <c r="I326" s="190" t="s">
        <v>108</v>
      </c>
      <c r="J326" s="207" t="s">
        <v>1</v>
      </c>
      <c r="K326" s="185"/>
      <c r="L326" s="186">
        <f t="shared" si="260"/>
        <v>52751312</v>
      </c>
      <c r="M326" s="186">
        <f t="shared" ref="M326:R326" si="263">M327</f>
        <v>0</v>
      </c>
      <c r="N326" s="186">
        <f t="shared" si="263"/>
        <v>52751312</v>
      </c>
      <c r="O326" s="186">
        <f t="shared" si="263"/>
        <v>42201050</v>
      </c>
      <c r="P326" s="186">
        <f t="shared" si="263"/>
        <v>42201050</v>
      </c>
      <c r="Q326" s="186">
        <f t="shared" si="263"/>
        <v>42201050</v>
      </c>
      <c r="R326" s="186">
        <f t="shared" si="263"/>
        <v>42201050</v>
      </c>
    </row>
    <row r="327" spans="1:18" ht="37.5" x14ac:dyDescent="0.25">
      <c r="A327" s="190" t="s">
        <v>1</v>
      </c>
      <c r="B327" s="189" t="s">
        <v>109</v>
      </c>
      <c r="C327" s="188">
        <v>505</v>
      </c>
      <c r="D327" s="219">
        <v>14</v>
      </c>
      <c r="E327" s="220" t="s">
        <v>6</v>
      </c>
      <c r="F327" s="190" t="s">
        <v>6</v>
      </c>
      <c r="G327" s="190" t="s">
        <v>110</v>
      </c>
      <c r="H327" s="190" t="s">
        <v>10</v>
      </c>
      <c r="I327" s="190" t="s">
        <v>108</v>
      </c>
      <c r="J327" s="207" t="s">
        <v>1</v>
      </c>
      <c r="K327" s="185"/>
      <c r="L327" s="186">
        <f t="shared" si="260"/>
        <v>52751312</v>
      </c>
      <c r="M327" s="186">
        <f t="shared" ref="M327:R327" si="264">M328</f>
        <v>0</v>
      </c>
      <c r="N327" s="186">
        <f t="shared" si="264"/>
        <v>52751312</v>
      </c>
      <c r="O327" s="186">
        <f t="shared" si="264"/>
        <v>42201050</v>
      </c>
      <c r="P327" s="186">
        <f t="shared" si="264"/>
        <v>42201050</v>
      </c>
      <c r="Q327" s="186">
        <f t="shared" si="264"/>
        <v>42201050</v>
      </c>
      <c r="R327" s="186">
        <f t="shared" si="264"/>
        <v>42201050</v>
      </c>
    </row>
    <row r="328" spans="1:18" ht="56.25" x14ac:dyDescent="0.25">
      <c r="A328" s="190" t="s">
        <v>1</v>
      </c>
      <c r="B328" s="212" t="s">
        <v>454</v>
      </c>
      <c r="C328" s="188">
        <v>505</v>
      </c>
      <c r="D328" s="219">
        <v>14</v>
      </c>
      <c r="E328" s="220" t="s">
        <v>6</v>
      </c>
      <c r="F328" s="190" t="s">
        <v>6</v>
      </c>
      <c r="G328" s="190" t="s">
        <v>110</v>
      </c>
      <c r="H328" s="190" t="s">
        <v>7</v>
      </c>
      <c r="I328" s="190" t="s">
        <v>108</v>
      </c>
      <c r="J328" s="207" t="s">
        <v>1</v>
      </c>
      <c r="K328" s="185"/>
      <c r="L328" s="186">
        <f t="shared" si="260"/>
        <v>52751312</v>
      </c>
      <c r="M328" s="186">
        <f t="shared" ref="M328:R328" si="265">M329</f>
        <v>0</v>
      </c>
      <c r="N328" s="186">
        <f t="shared" si="265"/>
        <v>52751312</v>
      </c>
      <c r="O328" s="186">
        <f t="shared" si="265"/>
        <v>42201050</v>
      </c>
      <c r="P328" s="186">
        <f t="shared" si="265"/>
        <v>42201050</v>
      </c>
      <c r="Q328" s="186">
        <f t="shared" si="265"/>
        <v>42201050</v>
      </c>
      <c r="R328" s="186">
        <f t="shared" si="265"/>
        <v>42201050</v>
      </c>
    </row>
    <row r="329" spans="1:18" s="226" customFormat="1" ht="75" x14ac:dyDescent="0.25">
      <c r="A329" s="218" t="s">
        <v>1</v>
      </c>
      <c r="B329" s="212" t="s">
        <v>204</v>
      </c>
      <c r="C329" s="243">
        <v>505</v>
      </c>
      <c r="D329" s="220">
        <v>14</v>
      </c>
      <c r="E329" s="220" t="s">
        <v>6</v>
      </c>
      <c r="F329" s="218" t="s">
        <v>6</v>
      </c>
      <c r="G329" s="218" t="s">
        <v>110</v>
      </c>
      <c r="H329" s="218" t="s">
        <v>7</v>
      </c>
      <c r="I329" s="218" t="s">
        <v>205</v>
      </c>
      <c r="J329" s="244" t="s">
        <v>1</v>
      </c>
      <c r="K329" s="216"/>
      <c r="L329" s="242">
        <f t="shared" si="260"/>
        <v>52751312</v>
      </c>
      <c r="M329" s="242">
        <f t="shared" ref="M329:R329" si="266">M330</f>
        <v>0</v>
      </c>
      <c r="N329" s="242">
        <f t="shared" si="266"/>
        <v>52751312</v>
      </c>
      <c r="O329" s="242">
        <f t="shared" si="266"/>
        <v>42201050</v>
      </c>
      <c r="P329" s="242">
        <f t="shared" si="266"/>
        <v>42201050</v>
      </c>
      <c r="Q329" s="242">
        <f t="shared" si="266"/>
        <v>42201050</v>
      </c>
      <c r="R329" s="242">
        <f t="shared" si="266"/>
        <v>42201050</v>
      </c>
    </row>
    <row r="330" spans="1:18" s="226" customFormat="1" ht="18.75" x14ac:dyDescent="0.25">
      <c r="A330" s="218" t="s">
        <v>1</v>
      </c>
      <c r="B330" s="212" t="s">
        <v>168</v>
      </c>
      <c r="C330" s="243">
        <v>505</v>
      </c>
      <c r="D330" s="220">
        <v>14</v>
      </c>
      <c r="E330" s="220" t="s">
        <v>6</v>
      </c>
      <c r="F330" s="218" t="s">
        <v>6</v>
      </c>
      <c r="G330" s="218" t="s">
        <v>110</v>
      </c>
      <c r="H330" s="218" t="s">
        <v>7</v>
      </c>
      <c r="I330" s="218" t="s">
        <v>205</v>
      </c>
      <c r="J330" s="244">
        <v>500</v>
      </c>
      <c r="K330" s="216"/>
      <c r="L330" s="242">
        <f t="shared" si="260"/>
        <v>52751312</v>
      </c>
      <c r="M330" s="242">
        <f t="shared" ref="M330:R330" si="267">M331</f>
        <v>0</v>
      </c>
      <c r="N330" s="242">
        <f t="shared" si="267"/>
        <v>52751312</v>
      </c>
      <c r="O330" s="242">
        <f t="shared" si="267"/>
        <v>42201050</v>
      </c>
      <c r="P330" s="242">
        <f t="shared" si="267"/>
        <v>42201050</v>
      </c>
      <c r="Q330" s="242">
        <f t="shared" si="267"/>
        <v>42201050</v>
      </c>
      <c r="R330" s="242">
        <f t="shared" si="267"/>
        <v>42201050</v>
      </c>
    </row>
    <row r="331" spans="1:18" s="223" customFormat="1" ht="18.75" x14ac:dyDescent="0.25">
      <c r="A331" s="190" t="s">
        <v>1</v>
      </c>
      <c r="B331" s="189" t="s">
        <v>206</v>
      </c>
      <c r="C331" s="188">
        <v>505</v>
      </c>
      <c r="D331" s="219">
        <v>14</v>
      </c>
      <c r="E331" s="220" t="s">
        <v>6</v>
      </c>
      <c r="F331" s="190" t="s">
        <v>6</v>
      </c>
      <c r="G331" s="190" t="s">
        <v>110</v>
      </c>
      <c r="H331" s="190" t="s">
        <v>7</v>
      </c>
      <c r="I331" s="190" t="s">
        <v>205</v>
      </c>
      <c r="J331" s="207" t="s">
        <v>8</v>
      </c>
      <c r="K331" s="185"/>
      <c r="L331" s="186">
        <v>52751312</v>
      </c>
      <c r="M331" s="185"/>
      <c r="N331" s="184">
        <v>52751312</v>
      </c>
      <c r="O331" s="183">
        <v>42201050</v>
      </c>
      <c r="P331" s="183">
        <v>42201050</v>
      </c>
      <c r="Q331" s="183">
        <v>42201050</v>
      </c>
      <c r="R331" s="182">
        <v>42201050</v>
      </c>
    </row>
    <row r="332" spans="1:18" ht="56.25" x14ac:dyDescent="0.25">
      <c r="A332" s="190">
        <v>5</v>
      </c>
      <c r="B332" s="189" t="s">
        <v>207</v>
      </c>
      <c r="C332" s="188">
        <v>507</v>
      </c>
      <c r="D332" s="219" t="s">
        <v>1</v>
      </c>
      <c r="E332" s="219" t="s">
        <v>1</v>
      </c>
      <c r="F332" s="190" t="s">
        <v>1</v>
      </c>
      <c r="G332" s="190" t="s">
        <v>1</v>
      </c>
      <c r="H332" s="190" t="s">
        <v>1</v>
      </c>
      <c r="I332" s="190" t="s">
        <v>1</v>
      </c>
      <c r="J332" s="207" t="s">
        <v>1</v>
      </c>
      <c r="K332" s="185"/>
      <c r="L332" s="186">
        <f>L333+L348</f>
        <v>6456270.3899999997</v>
      </c>
      <c r="M332" s="186">
        <f t="shared" ref="M332:R332" si="268">M333+M348</f>
        <v>0</v>
      </c>
      <c r="N332" s="186">
        <f t="shared" si="268"/>
        <v>1428531.54</v>
      </c>
      <c r="O332" s="186">
        <f t="shared" si="268"/>
        <v>7077270.3899999997</v>
      </c>
      <c r="P332" s="186">
        <f t="shared" si="268"/>
        <v>1428531.54</v>
      </c>
      <c r="Q332" s="186">
        <f t="shared" si="268"/>
        <v>6477270.3899999997</v>
      </c>
      <c r="R332" s="186">
        <f t="shared" si="268"/>
        <v>1428531.54</v>
      </c>
    </row>
    <row r="333" spans="1:18" ht="18.75" x14ac:dyDescent="0.25">
      <c r="A333" s="190" t="s">
        <v>1</v>
      </c>
      <c r="B333" s="189" t="s">
        <v>44</v>
      </c>
      <c r="C333" s="188">
        <v>507</v>
      </c>
      <c r="D333" s="220" t="s">
        <v>69</v>
      </c>
      <c r="E333" s="220" t="s">
        <v>10</v>
      </c>
      <c r="F333" s="190" t="s">
        <v>1</v>
      </c>
      <c r="G333" s="190" t="s">
        <v>1</v>
      </c>
      <c r="H333" s="190" t="s">
        <v>1</v>
      </c>
      <c r="I333" s="190" t="s">
        <v>1</v>
      </c>
      <c r="J333" s="207" t="s">
        <v>1</v>
      </c>
      <c r="K333" s="185"/>
      <c r="L333" s="186">
        <f>L334</f>
        <v>6456270.3899999997</v>
      </c>
      <c r="M333" s="186">
        <f t="shared" ref="M333:R333" si="269">M334</f>
        <v>0</v>
      </c>
      <c r="N333" s="186">
        <f t="shared" si="269"/>
        <v>1428531.54</v>
      </c>
      <c r="O333" s="186">
        <f t="shared" si="269"/>
        <v>6477270.3899999997</v>
      </c>
      <c r="P333" s="186">
        <f t="shared" si="269"/>
        <v>1428531.54</v>
      </c>
      <c r="Q333" s="186">
        <f t="shared" si="269"/>
        <v>6477270.3899999997</v>
      </c>
      <c r="R333" s="186">
        <f t="shared" si="269"/>
        <v>1428531.54</v>
      </c>
    </row>
    <row r="334" spans="1:18" ht="18.75" x14ac:dyDescent="0.25">
      <c r="A334" s="190" t="s">
        <v>1</v>
      </c>
      <c r="B334" s="189" t="s">
        <v>43</v>
      </c>
      <c r="C334" s="188">
        <v>507</v>
      </c>
      <c r="D334" s="220" t="s">
        <v>69</v>
      </c>
      <c r="E334" s="220" t="s">
        <v>5</v>
      </c>
      <c r="F334" s="190" t="s">
        <v>1</v>
      </c>
      <c r="G334" s="190" t="s">
        <v>1</v>
      </c>
      <c r="H334" s="190" t="s">
        <v>1</v>
      </c>
      <c r="I334" s="190" t="s">
        <v>1</v>
      </c>
      <c r="J334" s="207" t="s">
        <v>1</v>
      </c>
      <c r="K334" s="185"/>
      <c r="L334" s="186">
        <f>L335</f>
        <v>6456270.3899999997</v>
      </c>
      <c r="M334" s="186">
        <f t="shared" ref="M334:R334" si="270">M335</f>
        <v>0</v>
      </c>
      <c r="N334" s="186">
        <f t="shared" si="270"/>
        <v>1428531.54</v>
      </c>
      <c r="O334" s="186">
        <f t="shared" si="270"/>
        <v>6477270.3899999997</v>
      </c>
      <c r="P334" s="186">
        <f t="shared" si="270"/>
        <v>1428531.54</v>
      </c>
      <c r="Q334" s="186">
        <f t="shared" si="270"/>
        <v>6477270.3899999997</v>
      </c>
      <c r="R334" s="186">
        <f t="shared" si="270"/>
        <v>1428531.54</v>
      </c>
    </row>
    <row r="335" spans="1:18" ht="75" x14ac:dyDescent="0.25">
      <c r="A335" s="190" t="s">
        <v>1</v>
      </c>
      <c r="B335" s="212" t="s">
        <v>445</v>
      </c>
      <c r="C335" s="188">
        <v>507</v>
      </c>
      <c r="D335" s="220" t="s">
        <v>69</v>
      </c>
      <c r="E335" s="220" t="s">
        <v>5</v>
      </c>
      <c r="F335" s="190" t="s">
        <v>6</v>
      </c>
      <c r="G335" s="190" t="s">
        <v>107</v>
      </c>
      <c r="H335" s="190" t="s">
        <v>10</v>
      </c>
      <c r="I335" s="190" t="s">
        <v>108</v>
      </c>
      <c r="J335" s="207" t="s">
        <v>1</v>
      </c>
      <c r="K335" s="185"/>
      <c r="L335" s="186">
        <f>L336+L341</f>
        <v>6456270.3899999997</v>
      </c>
      <c r="M335" s="186">
        <f t="shared" ref="M335:R335" si="271">M336+M341</f>
        <v>0</v>
      </c>
      <c r="N335" s="186">
        <f t="shared" si="271"/>
        <v>1428531.54</v>
      </c>
      <c r="O335" s="186">
        <f t="shared" si="271"/>
        <v>6477270.3899999997</v>
      </c>
      <c r="P335" s="186">
        <f t="shared" si="271"/>
        <v>1428531.54</v>
      </c>
      <c r="Q335" s="186">
        <f t="shared" si="271"/>
        <v>6477270.3899999997</v>
      </c>
      <c r="R335" s="186">
        <f t="shared" si="271"/>
        <v>1428531.54</v>
      </c>
    </row>
    <row r="336" spans="1:18" ht="75" x14ac:dyDescent="0.25">
      <c r="A336" s="190" t="s">
        <v>1</v>
      </c>
      <c r="B336" s="189" t="s">
        <v>138</v>
      </c>
      <c r="C336" s="188">
        <v>507</v>
      </c>
      <c r="D336" s="220" t="s">
        <v>69</v>
      </c>
      <c r="E336" s="220" t="s">
        <v>5</v>
      </c>
      <c r="F336" s="190" t="s">
        <v>6</v>
      </c>
      <c r="G336" s="190" t="s">
        <v>139</v>
      </c>
      <c r="H336" s="190" t="s">
        <v>10</v>
      </c>
      <c r="I336" s="190" t="s">
        <v>108</v>
      </c>
      <c r="J336" s="207" t="s">
        <v>1</v>
      </c>
      <c r="K336" s="185"/>
      <c r="L336" s="186">
        <f>L337</f>
        <v>1428531.54</v>
      </c>
      <c r="M336" s="186">
        <f t="shared" ref="M336:R336" si="272">M337</f>
        <v>0</v>
      </c>
      <c r="N336" s="186">
        <f t="shared" si="272"/>
        <v>1428531.54</v>
      </c>
      <c r="O336" s="186">
        <f t="shared" si="272"/>
        <v>1428531.54</v>
      </c>
      <c r="P336" s="186">
        <f t="shared" si="272"/>
        <v>1428531.54</v>
      </c>
      <c r="Q336" s="186">
        <f t="shared" si="272"/>
        <v>1428531.54</v>
      </c>
      <c r="R336" s="186">
        <f t="shared" si="272"/>
        <v>1428531.54</v>
      </c>
    </row>
    <row r="337" spans="1:18" ht="56.25" x14ac:dyDescent="0.25">
      <c r="A337" s="190" t="s">
        <v>1</v>
      </c>
      <c r="B337" s="189" t="s">
        <v>208</v>
      </c>
      <c r="C337" s="188">
        <v>507</v>
      </c>
      <c r="D337" s="220" t="s">
        <v>69</v>
      </c>
      <c r="E337" s="220" t="s">
        <v>5</v>
      </c>
      <c r="F337" s="190" t="s">
        <v>6</v>
      </c>
      <c r="G337" s="190" t="s">
        <v>139</v>
      </c>
      <c r="H337" s="190" t="s">
        <v>209</v>
      </c>
      <c r="I337" s="190" t="s">
        <v>108</v>
      </c>
      <c r="J337" s="207" t="s">
        <v>1</v>
      </c>
      <c r="K337" s="185"/>
      <c r="L337" s="186">
        <f>L338</f>
        <v>1428531.54</v>
      </c>
      <c r="M337" s="186">
        <f t="shared" ref="M337:R337" si="273">M338</f>
        <v>0</v>
      </c>
      <c r="N337" s="186">
        <f t="shared" si="273"/>
        <v>1428531.54</v>
      </c>
      <c r="O337" s="186">
        <f t="shared" si="273"/>
        <v>1428531.54</v>
      </c>
      <c r="P337" s="186">
        <f t="shared" si="273"/>
        <v>1428531.54</v>
      </c>
      <c r="Q337" s="186">
        <f t="shared" si="273"/>
        <v>1428531.54</v>
      </c>
      <c r="R337" s="186">
        <f t="shared" si="273"/>
        <v>1428531.54</v>
      </c>
    </row>
    <row r="338" spans="1:18" s="223" customFormat="1" ht="112.5" x14ac:dyDescent="0.25">
      <c r="A338" s="222" t="s">
        <v>1</v>
      </c>
      <c r="B338" s="189" t="s">
        <v>213</v>
      </c>
      <c r="C338" s="188">
        <v>507</v>
      </c>
      <c r="D338" s="220" t="s">
        <v>69</v>
      </c>
      <c r="E338" s="220" t="s">
        <v>5</v>
      </c>
      <c r="F338" s="190" t="s">
        <v>6</v>
      </c>
      <c r="G338" s="190" t="s">
        <v>139</v>
      </c>
      <c r="H338" s="190" t="s">
        <v>209</v>
      </c>
      <c r="I338" s="190" t="s">
        <v>214</v>
      </c>
      <c r="J338" s="207" t="s">
        <v>1</v>
      </c>
      <c r="K338" s="185"/>
      <c r="L338" s="186">
        <f>L339</f>
        <v>1428531.54</v>
      </c>
      <c r="M338" s="186">
        <f t="shared" ref="M338:R338" si="274">M339</f>
        <v>0</v>
      </c>
      <c r="N338" s="186">
        <f t="shared" si="274"/>
        <v>1428531.54</v>
      </c>
      <c r="O338" s="186">
        <f t="shared" si="274"/>
        <v>1428531.54</v>
      </c>
      <c r="P338" s="186">
        <f t="shared" si="274"/>
        <v>1428531.54</v>
      </c>
      <c r="Q338" s="186">
        <f t="shared" si="274"/>
        <v>1428531.54</v>
      </c>
      <c r="R338" s="186">
        <f t="shared" si="274"/>
        <v>1428531.54</v>
      </c>
    </row>
    <row r="339" spans="1:18" s="223" customFormat="1" ht="56.25" x14ac:dyDescent="0.25">
      <c r="A339" s="222" t="s">
        <v>1</v>
      </c>
      <c r="B339" s="189" t="s">
        <v>120</v>
      </c>
      <c r="C339" s="188">
        <v>507</v>
      </c>
      <c r="D339" s="220" t="s">
        <v>69</v>
      </c>
      <c r="E339" s="220" t="s">
        <v>5</v>
      </c>
      <c r="F339" s="190" t="s">
        <v>6</v>
      </c>
      <c r="G339" s="190" t="s">
        <v>139</v>
      </c>
      <c r="H339" s="190" t="s">
        <v>209</v>
      </c>
      <c r="I339" s="190" t="s">
        <v>214</v>
      </c>
      <c r="J339" s="207">
        <v>200</v>
      </c>
      <c r="K339" s="185"/>
      <c r="L339" s="186">
        <f>L340</f>
        <v>1428531.54</v>
      </c>
      <c r="M339" s="186">
        <f t="shared" ref="M339:R339" si="275">M340</f>
        <v>0</v>
      </c>
      <c r="N339" s="186">
        <f t="shared" si="275"/>
        <v>1428531.54</v>
      </c>
      <c r="O339" s="186">
        <f t="shared" si="275"/>
        <v>1428531.54</v>
      </c>
      <c r="P339" s="186">
        <f t="shared" si="275"/>
        <v>1428531.54</v>
      </c>
      <c r="Q339" s="186">
        <f t="shared" si="275"/>
        <v>1428531.54</v>
      </c>
      <c r="R339" s="186">
        <f t="shared" si="275"/>
        <v>1428531.54</v>
      </c>
    </row>
    <row r="340" spans="1:18" s="223" customFormat="1" ht="56.25" x14ac:dyDescent="0.25">
      <c r="A340" s="222" t="s">
        <v>1</v>
      </c>
      <c r="B340" s="189" t="s">
        <v>121</v>
      </c>
      <c r="C340" s="188">
        <v>507</v>
      </c>
      <c r="D340" s="220" t="s">
        <v>69</v>
      </c>
      <c r="E340" s="220" t="s">
        <v>5</v>
      </c>
      <c r="F340" s="190" t="s">
        <v>6</v>
      </c>
      <c r="G340" s="190" t="s">
        <v>139</v>
      </c>
      <c r="H340" s="190" t="s">
        <v>209</v>
      </c>
      <c r="I340" s="190" t="s">
        <v>214</v>
      </c>
      <c r="J340" s="207" t="s">
        <v>78</v>
      </c>
      <c r="K340" s="185"/>
      <c r="L340" s="186">
        <v>1428531.54</v>
      </c>
      <c r="M340" s="185"/>
      <c r="N340" s="184">
        <v>1428531.54</v>
      </c>
      <c r="O340" s="183">
        <v>1428531.54</v>
      </c>
      <c r="P340" s="183">
        <v>1428531.54</v>
      </c>
      <c r="Q340" s="183">
        <v>1428531.54</v>
      </c>
      <c r="R340" s="182">
        <v>1428531.54</v>
      </c>
    </row>
    <row r="341" spans="1:18" ht="37.5" x14ac:dyDescent="0.25">
      <c r="A341" s="190" t="s">
        <v>1</v>
      </c>
      <c r="B341" s="189" t="s">
        <v>109</v>
      </c>
      <c r="C341" s="188">
        <v>507</v>
      </c>
      <c r="D341" s="220" t="s">
        <v>69</v>
      </c>
      <c r="E341" s="220" t="s">
        <v>5</v>
      </c>
      <c r="F341" s="190" t="s">
        <v>6</v>
      </c>
      <c r="G341" s="190" t="s">
        <v>110</v>
      </c>
      <c r="H341" s="190" t="s">
        <v>10</v>
      </c>
      <c r="I341" s="190" t="s">
        <v>108</v>
      </c>
      <c r="J341" s="207" t="s">
        <v>1</v>
      </c>
      <c r="K341" s="185"/>
      <c r="L341" s="186">
        <f>L342</f>
        <v>5027738.8499999996</v>
      </c>
      <c r="M341" s="186">
        <f t="shared" ref="M341:R341" si="276">M342</f>
        <v>0</v>
      </c>
      <c r="N341" s="186">
        <f t="shared" si="276"/>
        <v>0</v>
      </c>
      <c r="O341" s="186">
        <f t="shared" si="276"/>
        <v>5048738.8499999996</v>
      </c>
      <c r="P341" s="186">
        <f t="shared" si="276"/>
        <v>0</v>
      </c>
      <c r="Q341" s="186">
        <f t="shared" si="276"/>
        <v>5048738.8499999996</v>
      </c>
      <c r="R341" s="186">
        <f t="shared" si="276"/>
        <v>0</v>
      </c>
    </row>
    <row r="342" spans="1:18" ht="37.5" x14ac:dyDescent="0.25">
      <c r="A342" s="190" t="s">
        <v>1</v>
      </c>
      <c r="B342" s="189" t="s">
        <v>111</v>
      </c>
      <c r="C342" s="188">
        <v>507</v>
      </c>
      <c r="D342" s="220" t="s">
        <v>69</v>
      </c>
      <c r="E342" s="220" t="s">
        <v>5</v>
      </c>
      <c r="F342" s="190" t="s">
        <v>6</v>
      </c>
      <c r="G342" s="190" t="s">
        <v>110</v>
      </c>
      <c r="H342" s="190" t="s">
        <v>66</v>
      </c>
      <c r="I342" s="190" t="s">
        <v>108</v>
      </c>
      <c r="J342" s="207" t="s">
        <v>1</v>
      </c>
      <c r="K342" s="185"/>
      <c r="L342" s="186">
        <f>L343</f>
        <v>5027738.8499999996</v>
      </c>
      <c r="M342" s="186">
        <f t="shared" ref="M342:R342" si="277">M343</f>
        <v>0</v>
      </c>
      <c r="N342" s="186">
        <f t="shared" si="277"/>
        <v>0</v>
      </c>
      <c r="O342" s="186">
        <f t="shared" si="277"/>
        <v>5048738.8499999996</v>
      </c>
      <c r="P342" s="186">
        <f t="shared" si="277"/>
        <v>0</v>
      </c>
      <c r="Q342" s="186">
        <f t="shared" si="277"/>
        <v>5048738.8499999996</v>
      </c>
      <c r="R342" s="186">
        <f t="shared" si="277"/>
        <v>0</v>
      </c>
    </row>
    <row r="343" spans="1:18" ht="56.25" x14ac:dyDescent="0.25">
      <c r="A343" s="190" t="s">
        <v>1</v>
      </c>
      <c r="B343" s="189" t="s">
        <v>218</v>
      </c>
      <c r="C343" s="188">
        <v>507</v>
      </c>
      <c r="D343" s="220" t="s">
        <v>69</v>
      </c>
      <c r="E343" s="220" t="s">
        <v>5</v>
      </c>
      <c r="F343" s="190" t="s">
        <v>6</v>
      </c>
      <c r="G343" s="190" t="s">
        <v>110</v>
      </c>
      <c r="H343" s="190" t="s">
        <v>66</v>
      </c>
      <c r="I343" s="190" t="s">
        <v>112</v>
      </c>
      <c r="J343" s="207" t="s">
        <v>1</v>
      </c>
      <c r="K343" s="185"/>
      <c r="L343" s="186">
        <f>L344+L346</f>
        <v>5027738.8499999996</v>
      </c>
      <c r="M343" s="186">
        <f t="shared" ref="M343:R343" si="278">M344+M346</f>
        <v>0</v>
      </c>
      <c r="N343" s="186">
        <f t="shared" si="278"/>
        <v>0</v>
      </c>
      <c r="O343" s="186">
        <f t="shared" si="278"/>
        <v>5048738.8499999996</v>
      </c>
      <c r="P343" s="186">
        <f t="shared" si="278"/>
        <v>0</v>
      </c>
      <c r="Q343" s="186">
        <f t="shared" si="278"/>
        <v>5048738.8499999996</v>
      </c>
      <c r="R343" s="186">
        <f t="shared" si="278"/>
        <v>0</v>
      </c>
    </row>
    <row r="344" spans="1:18" ht="100.5" customHeight="1" x14ac:dyDescent="0.25">
      <c r="A344" s="190" t="s">
        <v>1</v>
      </c>
      <c r="B344" s="189" t="s">
        <v>113</v>
      </c>
      <c r="C344" s="188">
        <v>507</v>
      </c>
      <c r="D344" s="220" t="s">
        <v>69</v>
      </c>
      <c r="E344" s="220" t="s">
        <v>5</v>
      </c>
      <c r="F344" s="190" t="s">
        <v>6</v>
      </c>
      <c r="G344" s="190" t="s">
        <v>110</v>
      </c>
      <c r="H344" s="190" t="s">
        <v>66</v>
      </c>
      <c r="I344" s="190" t="s">
        <v>112</v>
      </c>
      <c r="J344" s="207">
        <v>100</v>
      </c>
      <c r="K344" s="185"/>
      <c r="L344" s="186">
        <f>L345</f>
        <v>5027738.8499999996</v>
      </c>
      <c r="M344" s="186">
        <f t="shared" ref="M344:R344" si="279">M345</f>
        <v>0</v>
      </c>
      <c r="N344" s="186">
        <f t="shared" si="279"/>
        <v>0</v>
      </c>
      <c r="O344" s="186">
        <f t="shared" si="279"/>
        <v>5027738.8499999996</v>
      </c>
      <c r="P344" s="186">
        <f t="shared" si="279"/>
        <v>0</v>
      </c>
      <c r="Q344" s="186">
        <f t="shared" si="279"/>
        <v>5027738.8499999996</v>
      </c>
      <c r="R344" s="186">
        <f t="shared" si="279"/>
        <v>0</v>
      </c>
    </row>
    <row r="345" spans="1:18" ht="37.5" x14ac:dyDescent="0.25">
      <c r="A345" s="190" t="s">
        <v>1</v>
      </c>
      <c r="B345" s="189" t="s">
        <v>114</v>
      </c>
      <c r="C345" s="188">
        <v>507</v>
      </c>
      <c r="D345" s="220" t="s">
        <v>69</v>
      </c>
      <c r="E345" s="220" t="s">
        <v>5</v>
      </c>
      <c r="F345" s="190" t="s">
        <v>6</v>
      </c>
      <c r="G345" s="190" t="s">
        <v>110</v>
      </c>
      <c r="H345" s="190" t="s">
        <v>66</v>
      </c>
      <c r="I345" s="190" t="s">
        <v>112</v>
      </c>
      <c r="J345" s="207" t="s">
        <v>76</v>
      </c>
      <c r="K345" s="185"/>
      <c r="L345" s="186">
        <v>5027738.8499999996</v>
      </c>
      <c r="M345" s="185"/>
      <c r="N345" s="184">
        <v>0</v>
      </c>
      <c r="O345" s="183">
        <v>5027738.8499999996</v>
      </c>
      <c r="P345" s="183">
        <v>0</v>
      </c>
      <c r="Q345" s="183">
        <v>5027738.8499999996</v>
      </c>
      <c r="R345" s="182">
        <v>0</v>
      </c>
    </row>
    <row r="346" spans="1:18" ht="56.25" x14ac:dyDescent="0.25">
      <c r="A346" s="190" t="s">
        <v>1</v>
      </c>
      <c r="B346" s="189" t="s">
        <v>120</v>
      </c>
      <c r="C346" s="188">
        <v>507</v>
      </c>
      <c r="D346" s="220" t="s">
        <v>69</v>
      </c>
      <c r="E346" s="220" t="s">
        <v>5</v>
      </c>
      <c r="F346" s="190" t="s">
        <v>6</v>
      </c>
      <c r="G346" s="190" t="s">
        <v>110</v>
      </c>
      <c r="H346" s="190" t="s">
        <v>66</v>
      </c>
      <c r="I346" s="190" t="s">
        <v>112</v>
      </c>
      <c r="J346" s="207">
        <v>200</v>
      </c>
      <c r="K346" s="185"/>
      <c r="L346" s="186">
        <f>L347</f>
        <v>0</v>
      </c>
      <c r="M346" s="186">
        <f t="shared" ref="M346:R346" si="280">M347</f>
        <v>0</v>
      </c>
      <c r="N346" s="186">
        <f t="shared" si="280"/>
        <v>0</v>
      </c>
      <c r="O346" s="186">
        <f t="shared" si="280"/>
        <v>21000</v>
      </c>
      <c r="P346" s="186">
        <f t="shared" si="280"/>
        <v>0</v>
      </c>
      <c r="Q346" s="186">
        <f t="shared" si="280"/>
        <v>21000</v>
      </c>
      <c r="R346" s="186">
        <f t="shared" si="280"/>
        <v>0</v>
      </c>
    </row>
    <row r="347" spans="1:18" ht="56.25" x14ac:dyDescent="0.25">
      <c r="A347" s="190" t="s">
        <v>1</v>
      </c>
      <c r="B347" s="189" t="s">
        <v>121</v>
      </c>
      <c r="C347" s="188">
        <v>507</v>
      </c>
      <c r="D347" s="220" t="s">
        <v>69</v>
      </c>
      <c r="E347" s="220" t="s">
        <v>5</v>
      </c>
      <c r="F347" s="190" t="s">
        <v>6</v>
      </c>
      <c r="G347" s="190" t="s">
        <v>110</v>
      </c>
      <c r="H347" s="190" t="s">
        <v>66</v>
      </c>
      <c r="I347" s="190" t="s">
        <v>112</v>
      </c>
      <c r="J347" s="207" t="s">
        <v>78</v>
      </c>
      <c r="K347" s="185"/>
      <c r="L347" s="186">
        <v>0</v>
      </c>
      <c r="M347" s="185"/>
      <c r="N347" s="184">
        <v>0</v>
      </c>
      <c r="O347" s="183">
        <v>21000</v>
      </c>
      <c r="P347" s="183">
        <v>0</v>
      </c>
      <c r="Q347" s="183">
        <v>21000</v>
      </c>
      <c r="R347" s="182">
        <v>0</v>
      </c>
    </row>
    <row r="348" spans="1:18" ht="18.75" x14ac:dyDescent="0.25">
      <c r="A348" s="190" t="s">
        <v>1</v>
      </c>
      <c r="B348" s="189" t="s">
        <v>241</v>
      </c>
      <c r="C348" s="188">
        <v>507</v>
      </c>
      <c r="D348" s="220" t="s">
        <v>5</v>
      </c>
      <c r="E348" s="219">
        <v>0</v>
      </c>
      <c r="F348" s="190" t="s">
        <v>1</v>
      </c>
      <c r="G348" s="190" t="s">
        <v>1</v>
      </c>
      <c r="H348" s="190" t="s">
        <v>1</v>
      </c>
      <c r="I348" s="190" t="s">
        <v>1</v>
      </c>
      <c r="J348" s="207" t="s">
        <v>1</v>
      </c>
      <c r="K348" s="185"/>
      <c r="L348" s="186">
        <f t="shared" ref="L348:L354" si="281">L349</f>
        <v>0</v>
      </c>
      <c r="M348" s="186">
        <f t="shared" ref="M348:R348" si="282">M349</f>
        <v>0</v>
      </c>
      <c r="N348" s="186">
        <f t="shared" si="282"/>
        <v>0</v>
      </c>
      <c r="O348" s="186">
        <f t="shared" si="282"/>
        <v>600000</v>
      </c>
      <c r="P348" s="186">
        <f t="shared" si="282"/>
        <v>0</v>
      </c>
      <c r="Q348" s="186">
        <f t="shared" si="282"/>
        <v>0</v>
      </c>
      <c r="R348" s="186">
        <f t="shared" si="282"/>
        <v>0</v>
      </c>
    </row>
    <row r="349" spans="1:18" ht="18.75" x14ac:dyDescent="0.25">
      <c r="A349" s="190" t="s">
        <v>1</v>
      </c>
      <c r="B349" s="189" t="s">
        <v>242</v>
      </c>
      <c r="C349" s="188">
        <v>507</v>
      </c>
      <c r="D349" s="220" t="s">
        <v>5</v>
      </c>
      <c r="E349" s="220" t="s">
        <v>68</v>
      </c>
      <c r="F349" s="190" t="s">
        <v>1</v>
      </c>
      <c r="G349" s="190" t="s">
        <v>1</v>
      </c>
      <c r="H349" s="190" t="s">
        <v>1</v>
      </c>
      <c r="I349" s="190" t="s">
        <v>1</v>
      </c>
      <c r="J349" s="207" t="s">
        <v>1</v>
      </c>
      <c r="K349" s="185"/>
      <c r="L349" s="186">
        <f t="shared" si="281"/>
        <v>0</v>
      </c>
      <c r="M349" s="186">
        <f t="shared" ref="M349:R349" si="283">M350</f>
        <v>0</v>
      </c>
      <c r="N349" s="186">
        <f t="shared" si="283"/>
        <v>0</v>
      </c>
      <c r="O349" s="186">
        <f t="shared" si="283"/>
        <v>600000</v>
      </c>
      <c r="P349" s="186">
        <f t="shared" si="283"/>
        <v>0</v>
      </c>
      <c r="Q349" s="186">
        <f t="shared" si="283"/>
        <v>0</v>
      </c>
      <c r="R349" s="186">
        <f t="shared" si="283"/>
        <v>0</v>
      </c>
    </row>
    <row r="350" spans="1:18" ht="75" x14ac:dyDescent="0.25">
      <c r="A350" s="190" t="s">
        <v>1</v>
      </c>
      <c r="B350" s="212" t="s">
        <v>445</v>
      </c>
      <c r="C350" s="188">
        <v>507</v>
      </c>
      <c r="D350" s="220" t="s">
        <v>5</v>
      </c>
      <c r="E350" s="220" t="s">
        <v>68</v>
      </c>
      <c r="F350" s="190" t="s">
        <v>6</v>
      </c>
      <c r="G350" s="190" t="s">
        <v>107</v>
      </c>
      <c r="H350" s="190" t="s">
        <v>10</v>
      </c>
      <c r="I350" s="190" t="s">
        <v>108</v>
      </c>
      <c r="J350" s="207" t="s">
        <v>1</v>
      </c>
      <c r="K350" s="185"/>
      <c r="L350" s="186">
        <f t="shared" si="281"/>
        <v>0</v>
      </c>
      <c r="M350" s="186">
        <f t="shared" ref="M350:R350" si="284">M351</f>
        <v>0</v>
      </c>
      <c r="N350" s="186">
        <f t="shared" si="284"/>
        <v>0</v>
      </c>
      <c r="O350" s="186">
        <f t="shared" si="284"/>
        <v>600000</v>
      </c>
      <c r="P350" s="186">
        <f t="shared" si="284"/>
        <v>0</v>
      </c>
      <c r="Q350" s="186">
        <f t="shared" si="284"/>
        <v>0</v>
      </c>
      <c r="R350" s="186">
        <f t="shared" si="284"/>
        <v>0</v>
      </c>
    </row>
    <row r="351" spans="1:18" ht="37.5" x14ac:dyDescent="0.25">
      <c r="A351" s="190" t="s">
        <v>1</v>
      </c>
      <c r="B351" s="189" t="s">
        <v>109</v>
      </c>
      <c r="C351" s="188">
        <v>507</v>
      </c>
      <c r="D351" s="220" t="s">
        <v>5</v>
      </c>
      <c r="E351" s="220" t="s">
        <v>68</v>
      </c>
      <c r="F351" s="190" t="s">
        <v>6</v>
      </c>
      <c r="G351" s="190" t="s">
        <v>110</v>
      </c>
      <c r="H351" s="190" t="s">
        <v>10</v>
      </c>
      <c r="I351" s="190" t="s">
        <v>108</v>
      </c>
      <c r="J351" s="207" t="s">
        <v>1</v>
      </c>
      <c r="K351" s="185"/>
      <c r="L351" s="186">
        <f t="shared" si="281"/>
        <v>0</v>
      </c>
      <c r="M351" s="186">
        <f t="shared" ref="M351:R351" si="285">M352</f>
        <v>0</v>
      </c>
      <c r="N351" s="186">
        <f t="shared" si="285"/>
        <v>0</v>
      </c>
      <c r="O351" s="186">
        <f t="shared" si="285"/>
        <v>600000</v>
      </c>
      <c r="P351" s="186">
        <f t="shared" si="285"/>
        <v>0</v>
      </c>
      <c r="Q351" s="186">
        <f t="shared" si="285"/>
        <v>0</v>
      </c>
      <c r="R351" s="186">
        <f t="shared" si="285"/>
        <v>0</v>
      </c>
    </row>
    <row r="352" spans="1:18" ht="93.75" x14ac:dyDescent="0.25">
      <c r="A352" s="190" t="s">
        <v>1</v>
      </c>
      <c r="B352" s="189" t="s">
        <v>390</v>
      </c>
      <c r="C352" s="188">
        <v>507</v>
      </c>
      <c r="D352" s="220" t="s">
        <v>5</v>
      </c>
      <c r="E352" s="220" t="s">
        <v>68</v>
      </c>
      <c r="F352" s="190" t="s">
        <v>6</v>
      </c>
      <c r="G352" s="190" t="s">
        <v>110</v>
      </c>
      <c r="H352" s="190" t="s">
        <v>68</v>
      </c>
      <c r="I352" s="190" t="s">
        <v>108</v>
      </c>
      <c r="J352" s="207" t="s">
        <v>1</v>
      </c>
      <c r="K352" s="185"/>
      <c r="L352" s="186">
        <f t="shared" si="281"/>
        <v>0</v>
      </c>
      <c r="M352" s="186">
        <f t="shared" ref="M352:R352" si="286">M353</f>
        <v>0</v>
      </c>
      <c r="N352" s="186">
        <f t="shared" si="286"/>
        <v>0</v>
      </c>
      <c r="O352" s="186">
        <f t="shared" si="286"/>
        <v>600000</v>
      </c>
      <c r="P352" s="186">
        <f t="shared" si="286"/>
        <v>0</v>
      </c>
      <c r="Q352" s="186">
        <f t="shared" si="286"/>
        <v>0</v>
      </c>
      <c r="R352" s="186">
        <f t="shared" si="286"/>
        <v>0</v>
      </c>
    </row>
    <row r="353" spans="1:18" ht="78" customHeight="1" x14ac:dyDescent="0.25">
      <c r="A353" s="190" t="s">
        <v>1</v>
      </c>
      <c r="B353" s="212" t="s">
        <v>455</v>
      </c>
      <c r="C353" s="188">
        <v>507</v>
      </c>
      <c r="D353" s="220" t="s">
        <v>5</v>
      </c>
      <c r="E353" s="220" t="s">
        <v>68</v>
      </c>
      <c r="F353" s="190" t="s">
        <v>6</v>
      </c>
      <c r="G353" s="190" t="s">
        <v>110</v>
      </c>
      <c r="H353" s="190" t="s">
        <v>68</v>
      </c>
      <c r="I353" s="190" t="s">
        <v>122</v>
      </c>
      <c r="J353" s="207" t="s">
        <v>1</v>
      </c>
      <c r="K353" s="185"/>
      <c r="L353" s="186">
        <f t="shared" si="281"/>
        <v>0</v>
      </c>
      <c r="M353" s="186">
        <f t="shared" ref="M353:R353" si="287">M354</f>
        <v>0</v>
      </c>
      <c r="N353" s="186">
        <f t="shared" si="287"/>
        <v>0</v>
      </c>
      <c r="O353" s="186">
        <f t="shared" si="287"/>
        <v>600000</v>
      </c>
      <c r="P353" s="186">
        <f t="shared" si="287"/>
        <v>0</v>
      </c>
      <c r="Q353" s="186">
        <f t="shared" si="287"/>
        <v>0</v>
      </c>
      <c r="R353" s="186">
        <f t="shared" si="287"/>
        <v>0</v>
      </c>
    </row>
    <row r="354" spans="1:18" ht="46.5" customHeight="1" x14ac:dyDescent="0.25">
      <c r="A354" s="190" t="s">
        <v>1</v>
      </c>
      <c r="B354" s="189" t="s">
        <v>120</v>
      </c>
      <c r="C354" s="188">
        <v>507</v>
      </c>
      <c r="D354" s="220" t="s">
        <v>5</v>
      </c>
      <c r="E354" s="220" t="s">
        <v>68</v>
      </c>
      <c r="F354" s="190" t="s">
        <v>6</v>
      </c>
      <c r="G354" s="190" t="s">
        <v>110</v>
      </c>
      <c r="H354" s="190" t="s">
        <v>68</v>
      </c>
      <c r="I354" s="190" t="s">
        <v>122</v>
      </c>
      <c r="J354" s="207">
        <v>200</v>
      </c>
      <c r="K354" s="185"/>
      <c r="L354" s="186">
        <f t="shared" si="281"/>
        <v>0</v>
      </c>
      <c r="M354" s="186">
        <f t="shared" ref="M354:R354" si="288">M355</f>
        <v>0</v>
      </c>
      <c r="N354" s="186">
        <f t="shared" si="288"/>
        <v>0</v>
      </c>
      <c r="O354" s="186">
        <f t="shared" si="288"/>
        <v>600000</v>
      </c>
      <c r="P354" s="186">
        <f t="shared" si="288"/>
        <v>0</v>
      </c>
      <c r="Q354" s="186">
        <f t="shared" si="288"/>
        <v>0</v>
      </c>
      <c r="R354" s="186">
        <f t="shared" si="288"/>
        <v>0</v>
      </c>
    </row>
    <row r="355" spans="1:18" ht="56.25" x14ac:dyDescent="0.25">
      <c r="A355" s="190" t="s">
        <v>1</v>
      </c>
      <c r="B355" s="189" t="s">
        <v>121</v>
      </c>
      <c r="C355" s="188">
        <v>507</v>
      </c>
      <c r="D355" s="220" t="s">
        <v>5</v>
      </c>
      <c r="E355" s="220" t="s">
        <v>68</v>
      </c>
      <c r="F355" s="190" t="s">
        <v>6</v>
      </c>
      <c r="G355" s="190" t="s">
        <v>110</v>
      </c>
      <c r="H355" s="190" t="s">
        <v>68</v>
      </c>
      <c r="I355" s="190" t="s">
        <v>122</v>
      </c>
      <c r="J355" s="207" t="s">
        <v>78</v>
      </c>
      <c r="K355" s="185"/>
      <c r="L355" s="186">
        <v>0</v>
      </c>
      <c r="M355" s="185"/>
      <c r="N355" s="184">
        <v>0</v>
      </c>
      <c r="O355" s="183">
        <v>600000</v>
      </c>
      <c r="P355" s="183">
        <v>0</v>
      </c>
      <c r="Q355" s="183">
        <v>0</v>
      </c>
      <c r="R355" s="182">
        <v>0</v>
      </c>
    </row>
    <row r="356" spans="1:18" ht="18.75" x14ac:dyDescent="0.3">
      <c r="A356" s="181"/>
      <c r="B356" s="181" t="s">
        <v>28</v>
      </c>
      <c r="C356" s="204"/>
      <c r="D356" s="205"/>
      <c r="E356" s="205"/>
      <c r="F356" s="205"/>
      <c r="G356" s="205"/>
      <c r="H356" s="205"/>
      <c r="I356" s="205"/>
      <c r="J356" s="205"/>
      <c r="K356" s="180"/>
      <c r="L356" s="179">
        <f t="shared" ref="L356:R356" si="289">L11+L111+L189+L291+L332</f>
        <v>1024436486.35</v>
      </c>
      <c r="M356" s="179">
        <f t="shared" si="289"/>
        <v>0</v>
      </c>
      <c r="N356" s="179">
        <f t="shared" si="289"/>
        <v>514622336.16000003</v>
      </c>
      <c r="O356" s="179">
        <f t="shared" si="289"/>
        <v>936836041.69999993</v>
      </c>
      <c r="P356" s="179">
        <f t="shared" si="289"/>
        <v>506173283.41000003</v>
      </c>
      <c r="Q356" s="179">
        <f t="shared" si="289"/>
        <v>920043625.72000003</v>
      </c>
      <c r="R356" s="179">
        <f t="shared" si="289"/>
        <v>506083393.48000002</v>
      </c>
    </row>
  </sheetData>
  <mergeCells count="20">
    <mergeCell ref="A6:R6"/>
    <mergeCell ref="A7:A9"/>
    <mergeCell ref="B7:B9"/>
    <mergeCell ref="C8:C9"/>
    <mergeCell ref="D8:D9"/>
    <mergeCell ref="E8:E9"/>
    <mergeCell ref="C7:J7"/>
    <mergeCell ref="J8:J9"/>
    <mergeCell ref="F10:I10"/>
    <mergeCell ref="K7:K9"/>
    <mergeCell ref="L7:R7"/>
    <mergeCell ref="L8:N8"/>
    <mergeCell ref="O8:P8"/>
    <mergeCell ref="Q8:R8"/>
    <mergeCell ref="F8:I9"/>
    <mergeCell ref="A1:R1"/>
    <mergeCell ref="A2:R2"/>
    <mergeCell ref="A3:R3"/>
    <mergeCell ref="A4:R4"/>
    <mergeCell ref="A5:R5"/>
  </mergeCells>
  <pageMargins left="0.35433070866141736" right="0.27559055118110237" top="0.39370078740157483" bottom="0.39370078740157483" header="0.19685039370078741" footer="0.19685039370078741"/>
  <pageSetup paperSize="9" scale="54" fitToHeight="0" orientation="landscape" r:id="rId1"/>
  <headerFooter differentFirst="1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3"/>
  <sheetViews>
    <sheetView view="pageBreakPreview" topLeftCell="D1" zoomScaleNormal="100" zoomScaleSheetLayoutView="100" workbookViewId="0">
      <selection activeCell="D4" sqref="D4:K4"/>
    </sheetView>
  </sheetViews>
  <sheetFormatPr defaultColWidth="9.140625" defaultRowHeight="12.75" x14ac:dyDescent="0.2"/>
  <cols>
    <col min="1" max="1" width="0.140625" style="123" customWidth="1"/>
    <col min="2" max="3" width="0" style="123" hidden="1" customWidth="1"/>
    <col min="4" max="4" width="6.5703125" style="123" customWidth="1"/>
    <col min="5" max="5" width="48.7109375" style="123" customWidth="1"/>
    <col min="6" max="6" width="18.42578125" style="123" customWidth="1"/>
    <col min="7" max="7" width="18.5703125" style="123" customWidth="1"/>
    <col min="8" max="8" width="18" style="123" customWidth="1"/>
    <col min="9" max="9" width="17.7109375" style="123" customWidth="1"/>
    <col min="10" max="10" width="18.28515625" style="123" customWidth="1"/>
    <col min="11" max="11" width="18.42578125" style="123" customWidth="1"/>
    <col min="12" max="12" width="8.140625" style="123" customWidth="1"/>
    <col min="13" max="13" width="16.42578125" style="123" customWidth="1"/>
    <col min="14" max="14" width="17.140625" style="123" customWidth="1"/>
    <col min="15" max="15" width="11.7109375" style="123" customWidth="1"/>
    <col min="16" max="256" width="9.140625" style="123" customWidth="1"/>
    <col min="257" max="16384" width="9.140625" style="123"/>
  </cols>
  <sheetData>
    <row r="1" spans="1:15" ht="18.75" x14ac:dyDescent="0.3">
      <c r="A1" s="27"/>
      <c r="B1" s="27"/>
      <c r="C1" s="27"/>
      <c r="D1" s="307" t="s">
        <v>408</v>
      </c>
      <c r="E1" s="307"/>
      <c r="F1" s="307"/>
      <c r="G1" s="307"/>
      <c r="H1" s="307"/>
      <c r="I1" s="307"/>
      <c r="J1" s="307"/>
      <c r="K1" s="307"/>
      <c r="L1" s="122"/>
    </row>
    <row r="2" spans="1:15" ht="18.75" x14ac:dyDescent="0.3">
      <c r="A2" s="27"/>
      <c r="B2" s="124"/>
      <c r="C2" s="124"/>
      <c r="D2" s="308" t="s">
        <v>456</v>
      </c>
      <c r="E2" s="308"/>
      <c r="F2" s="308"/>
      <c r="G2" s="308"/>
      <c r="H2" s="308"/>
      <c r="I2" s="308"/>
      <c r="J2" s="308"/>
      <c r="K2" s="308"/>
      <c r="L2" s="122"/>
    </row>
    <row r="3" spans="1:15" ht="18.75" x14ac:dyDescent="0.3">
      <c r="A3" s="27"/>
      <c r="B3" s="124"/>
      <c r="C3" s="124"/>
      <c r="D3" s="308" t="s">
        <v>471</v>
      </c>
      <c r="E3" s="308"/>
      <c r="F3" s="308"/>
      <c r="G3" s="308"/>
      <c r="H3" s="308"/>
      <c r="I3" s="308"/>
      <c r="J3" s="308"/>
      <c r="K3" s="308"/>
      <c r="L3" s="122"/>
    </row>
    <row r="4" spans="1:15" ht="18.75" x14ac:dyDescent="0.3">
      <c r="A4" s="27"/>
      <c r="B4" s="124"/>
      <c r="C4" s="124"/>
      <c r="D4" s="308" t="s">
        <v>438</v>
      </c>
      <c r="E4" s="308"/>
      <c r="F4" s="308"/>
      <c r="G4" s="308"/>
      <c r="H4" s="308"/>
      <c r="I4" s="308"/>
      <c r="J4" s="308"/>
      <c r="K4" s="308"/>
      <c r="L4" s="122"/>
    </row>
    <row r="5" spans="1:15" ht="18.75" x14ac:dyDescent="0.3">
      <c r="A5" s="27"/>
      <c r="B5" s="124"/>
      <c r="C5" s="124"/>
      <c r="D5" s="309"/>
      <c r="E5" s="309"/>
      <c r="F5" s="309"/>
      <c r="G5" s="309"/>
      <c r="H5" s="309"/>
      <c r="I5" s="309"/>
      <c r="J5" s="309"/>
      <c r="K5" s="309"/>
      <c r="L5" s="122"/>
    </row>
    <row r="6" spans="1:15" ht="58.5" customHeight="1" x14ac:dyDescent="0.3">
      <c r="A6" s="126"/>
      <c r="B6" s="118"/>
      <c r="C6" s="118"/>
      <c r="E6" s="268" t="s">
        <v>457</v>
      </c>
      <c r="F6" s="268"/>
      <c r="G6" s="268"/>
      <c r="H6" s="268"/>
      <c r="I6" s="268"/>
      <c r="J6" s="268"/>
      <c r="K6" s="28"/>
      <c r="L6" s="122"/>
    </row>
    <row r="7" spans="1:15" ht="18.75" x14ac:dyDescent="0.3">
      <c r="A7" s="27"/>
      <c r="B7" s="27"/>
      <c r="C7" s="27"/>
      <c r="D7" s="27"/>
      <c r="E7" s="27"/>
      <c r="F7" s="125"/>
      <c r="G7" s="125"/>
      <c r="H7" s="122"/>
      <c r="I7" s="122"/>
      <c r="J7" s="122"/>
      <c r="K7" s="122"/>
      <c r="L7" s="122"/>
    </row>
    <row r="8" spans="1:15" s="128" customFormat="1" ht="18.75" x14ac:dyDescent="0.3">
      <c r="A8" s="27"/>
      <c r="B8" s="127"/>
      <c r="C8" s="68"/>
      <c r="D8" s="271" t="s">
        <v>12</v>
      </c>
      <c r="E8" s="300" t="s">
        <v>360</v>
      </c>
      <c r="F8" s="271" t="s">
        <v>25</v>
      </c>
      <c r="G8" s="271"/>
      <c r="H8" s="271"/>
      <c r="I8" s="271"/>
      <c r="J8" s="271" t="s">
        <v>25</v>
      </c>
      <c r="K8" s="271"/>
      <c r="L8" s="124"/>
    </row>
    <row r="9" spans="1:15" s="128" customFormat="1" ht="18.75" x14ac:dyDescent="0.3">
      <c r="A9" s="27"/>
      <c r="B9" s="129"/>
      <c r="C9" s="118"/>
      <c r="D9" s="271"/>
      <c r="E9" s="300"/>
      <c r="F9" s="306" t="s">
        <v>383</v>
      </c>
      <c r="G9" s="306"/>
      <c r="H9" s="306" t="s">
        <v>394</v>
      </c>
      <c r="I9" s="306"/>
      <c r="J9" s="306" t="s">
        <v>412</v>
      </c>
      <c r="K9" s="306"/>
      <c r="L9" s="124"/>
    </row>
    <row r="10" spans="1:15" ht="93.75" x14ac:dyDescent="0.3">
      <c r="A10" s="27"/>
      <c r="B10" s="129"/>
      <c r="C10" s="118"/>
      <c r="D10" s="271"/>
      <c r="E10" s="300"/>
      <c r="F10" s="119" t="s">
        <v>13</v>
      </c>
      <c r="G10" s="119" t="s">
        <v>54</v>
      </c>
      <c r="H10" s="119" t="s">
        <v>13</v>
      </c>
      <c r="I10" s="119" t="s">
        <v>54</v>
      </c>
      <c r="J10" s="119" t="s">
        <v>13</v>
      </c>
      <c r="K10" s="119" t="s">
        <v>54</v>
      </c>
      <c r="L10" s="122"/>
    </row>
    <row r="11" spans="1:15" ht="18.75" x14ac:dyDescent="0.3">
      <c r="A11" s="27"/>
      <c r="B11" s="121"/>
      <c r="C11" s="120"/>
      <c r="D11" s="127">
        <v>1</v>
      </c>
      <c r="E11" s="129">
        <v>2</v>
      </c>
      <c r="F11" s="119">
        <v>3</v>
      </c>
      <c r="G11" s="119">
        <v>4</v>
      </c>
      <c r="H11" s="119">
        <v>5</v>
      </c>
      <c r="I11" s="119">
        <v>6</v>
      </c>
      <c r="J11" s="119">
        <v>7</v>
      </c>
      <c r="K11" s="119">
        <v>8</v>
      </c>
      <c r="L11" s="122"/>
    </row>
    <row r="12" spans="1:15" ht="18.75" x14ac:dyDescent="0.3">
      <c r="A12" s="27"/>
      <c r="B12" s="130">
        <v>10200</v>
      </c>
      <c r="C12" s="131">
        <v>32601</v>
      </c>
      <c r="D12" s="153">
        <v>1</v>
      </c>
      <c r="E12" s="152" t="s">
        <v>361</v>
      </c>
      <c r="F12" s="151">
        <v>5944639.9400000004</v>
      </c>
      <c r="G12" s="151">
        <v>5944639.9400000004</v>
      </c>
      <c r="H12" s="151">
        <v>4733826.79</v>
      </c>
      <c r="I12" s="151">
        <v>4733826.79</v>
      </c>
      <c r="J12" s="151">
        <v>4718823.3</v>
      </c>
      <c r="K12" s="151">
        <v>4718823.3</v>
      </c>
      <c r="L12" s="122"/>
      <c r="O12" s="133"/>
    </row>
    <row r="13" spans="1:15" ht="18.75" x14ac:dyDescent="0.3">
      <c r="A13" s="27"/>
      <c r="B13" s="130">
        <v>10200</v>
      </c>
      <c r="C13" s="131">
        <v>32602</v>
      </c>
      <c r="D13" s="153">
        <v>2</v>
      </c>
      <c r="E13" s="152" t="s">
        <v>362</v>
      </c>
      <c r="F13" s="151">
        <v>4374368.71</v>
      </c>
      <c r="G13" s="151">
        <v>4374368.71</v>
      </c>
      <c r="H13" s="151">
        <v>3492056.16</v>
      </c>
      <c r="I13" s="151">
        <v>3492056.16</v>
      </c>
      <c r="J13" s="151">
        <v>3483166.74</v>
      </c>
      <c r="K13" s="151">
        <v>3483166.74</v>
      </c>
      <c r="L13" s="122"/>
      <c r="O13" s="133"/>
    </row>
    <row r="14" spans="1:15" ht="18.75" x14ac:dyDescent="0.3">
      <c r="A14" s="27"/>
      <c r="B14" s="130">
        <v>10200</v>
      </c>
      <c r="C14" s="131">
        <v>32603</v>
      </c>
      <c r="D14" s="153">
        <v>3</v>
      </c>
      <c r="E14" s="152" t="s">
        <v>363</v>
      </c>
      <c r="F14" s="151">
        <v>12523483.310000001</v>
      </c>
      <c r="G14" s="151">
        <v>12523483.310000001</v>
      </c>
      <c r="H14" s="151">
        <v>10013865.82</v>
      </c>
      <c r="I14" s="151">
        <v>10013865.82</v>
      </c>
      <c r="J14" s="151">
        <v>10019884.16</v>
      </c>
      <c r="K14" s="151">
        <v>10019884.16</v>
      </c>
      <c r="L14" s="122"/>
      <c r="O14" s="133"/>
    </row>
    <row r="15" spans="1:15" ht="21.75" customHeight="1" x14ac:dyDescent="0.3">
      <c r="A15" s="27"/>
      <c r="B15" s="130">
        <v>10200</v>
      </c>
      <c r="C15" s="131">
        <v>32604</v>
      </c>
      <c r="D15" s="153">
        <v>4</v>
      </c>
      <c r="E15" s="152" t="s">
        <v>364</v>
      </c>
      <c r="F15" s="151">
        <v>5003395.92</v>
      </c>
      <c r="G15" s="151">
        <v>5003395.92</v>
      </c>
      <c r="H15" s="151">
        <v>4000423.96</v>
      </c>
      <c r="I15" s="151">
        <v>4000423.96</v>
      </c>
      <c r="J15" s="151">
        <v>4007230.16</v>
      </c>
      <c r="K15" s="151">
        <v>4007230.16</v>
      </c>
      <c r="L15" s="122"/>
      <c r="O15" s="133"/>
    </row>
    <row r="16" spans="1:15" ht="18.75" x14ac:dyDescent="0.3">
      <c r="A16" s="27"/>
      <c r="B16" s="130">
        <v>10200</v>
      </c>
      <c r="C16" s="131">
        <v>32605</v>
      </c>
      <c r="D16" s="153">
        <v>5</v>
      </c>
      <c r="E16" s="152" t="s">
        <v>365</v>
      </c>
      <c r="F16" s="151">
        <v>1569476.1</v>
      </c>
      <c r="G16" s="151">
        <v>1569476.1</v>
      </c>
      <c r="H16" s="151">
        <v>1248747.03</v>
      </c>
      <c r="I16" s="151">
        <v>1248747.03</v>
      </c>
      <c r="J16" s="151">
        <v>1246835.42</v>
      </c>
      <c r="K16" s="151">
        <v>1246835.42</v>
      </c>
      <c r="L16" s="122"/>
      <c r="O16" s="133"/>
    </row>
    <row r="17" spans="1:15" ht="18.75" x14ac:dyDescent="0.3">
      <c r="A17" s="27"/>
      <c r="B17" s="130">
        <v>10200</v>
      </c>
      <c r="C17" s="131">
        <v>32606</v>
      </c>
      <c r="D17" s="153">
        <v>6</v>
      </c>
      <c r="E17" s="152" t="s">
        <v>366</v>
      </c>
      <c r="F17" s="151">
        <v>1129928.1299999999</v>
      </c>
      <c r="G17" s="151">
        <v>1129928.1299999999</v>
      </c>
      <c r="H17" s="151">
        <v>891828</v>
      </c>
      <c r="I17" s="151">
        <v>891828</v>
      </c>
      <c r="J17" s="151">
        <v>885244.48</v>
      </c>
      <c r="K17" s="151">
        <v>885244.48</v>
      </c>
      <c r="L17" s="122"/>
      <c r="O17" s="133"/>
    </row>
    <row r="18" spans="1:15" ht="18.75" x14ac:dyDescent="0.3">
      <c r="A18" s="27"/>
      <c r="B18" s="130">
        <v>10200</v>
      </c>
      <c r="C18" s="131">
        <v>32607</v>
      </c>
      <c r="D18" s="153">
        <v>7</v>
      </c>
      <c r="E18" s="152" t="s">
        <v>367</v>
      </c>
      <c r="F18" s="151">
        <v>3053652.59</v>
      </c>
      <c r="G18" s="151">
        <v>3053652.59</v>
      </c>
      <c r="H18" s="151">
        <v>2449143.0699999998</v>
      </c>
      <c r="I18" s="151">
        <v>2449143.0699999998</v>
      </c>
      <c r="J18" s="151">
        <v>2458787.2000000002</v>
      </c>
      <c r="K18" s="151">
        <v>2458787.2000000002</v>
      </c>
      <c r="L18" s="122"/>
      <c r="O18" s="133"/>
    </row>
    <row r="19" spans="1:15" ht="18.75" x14ac:dyDescent="0.3">
      <c r="A19" s="27"/>
      <c r="B19" s="130">
        <v>10200</v>
      </c>
      <c r="C19" s="131">
        <v>32608</v>
      </c>
      <c r="D19" s="153">
        <v>8</v>
      </c>
      <c r="E19" s="152" t="s">
        <v>368</v>
      </c>
      <c r="F19" s="151">
        <v>7433744.2599999998</v>
      </c>
      <c r="G19" s="151">
        <v>7433744.2599999998</v>
      </c>
      <c r="H19" s="151">
        <v>5924920.9800000004</v>
      </c>
      <c r="I19" s="151">
        <v>5924920.9800000004</v>
      </c>
      <c r="J19" s="151">
        <v>5909081.5800000001</v>
      </c>
      <c r="K19" s="151">
        <v>5909081.5800000001</v>
      </c>
      <c r="L19" s="122"/>
      <c r="O19" s="133"/>
    </row>
    <row r="20" spans="1:15" ht="18.75" x14ac:dyDescent="0.3">
      <c r="A20" s="27"/>
      <c r="B20" s="130">
        <v>10200</v>
      </c>
      <c r="C20" s="131">
        <v>32609</v>
      </c>
      <c r="D20" s="153">
        <v>9</v>
      </c>
      <c r="E20" s="152" t="s">
        <v>369</v>
      </c>
      <c r="F20" s="151">
        <v>5164187.9800000004</v>
      </c>
      <c r="G20" s="151">
        <v>5164187.9800000004</v>
      </c>
      <c r="H20" s="151">
        <v>4124336.69</v>
      </c>
      <c r="I20" s="151">
        <v>4124336.69</v>
      </c>
      <c r="J20" s="151">
        <v>4126414.92</v>
      </c>
      <c r="K20" s="151">
        <v>4126414.92</v>
      </c>
      <c r="L20" s="122"/>
      <c r="O20" s="133"/>
    </row>
    <row r="21" spans="1:15" ht="21" customHeight="1" x14ac:dyDescent="0.3">
      <c r="A21" s="27"/>
      <c r="B21" s="130">
        <v>10200</v>
      </c>
      <c r="C21" s="131">
        <v>32610</v>
      </c>
      <c r="D21" s="153">
        <v>10</v>
      </c>
      <c r="E21" s="152" t="s">
        <v>370</v>
      </c>
      <c r="F21" s="151">
        <v>4561457.22</v>
      </c>
      <c r="G21" s="151">
        <v>4561457.22</v>
      </c>
      <c r="H21" s="151">
        <v>3643715.89</v>
      </c>
      <c r="I21" s="151">
        <v>3643715.89</v>
      </c>
      <c r="J21" s="151">
        <v>3639944.97</v>
      </c>
      <c r="K21" s="151">
        <v>3639944.97</v>
      </c>
      <c r="L21" s="122"/>
      <c r="N21" s="134"/>
      <c r="O21" s="133"/>
    </row>
    <row r="22" spans="1:15" ht="18.75" x14ac:dyDescent="0.3">
      <c r="A22" s="27"/>
      <c r="B22" s="130">
        <v>10200</v>
      </c>
      <c r="C22" s="131">
        <v>32611</v>
      </c>
      <c r="D22" s="153">
        <v>11</v>
      </c>
      <c r="E22" s="152" t="s">
        <v>371</v>
      </c>
      <c r="F22" s="151">
        <v>1992977.84</v>
      </c>
      <c r="G22" s="151">
        <v>1992977.84</v>
      </c>
      <c r="H22" s="151">
        <v>1678185.61</v>
      </c>
      <c r="I22" s="151">
        <v>1678185.61</v>
      </c>
      <c r="J22" s="151">
        <v>1705637.07</v>
      </c>
      <c r="K22" s="151">
        <v>1705637.07</v>
      </c>
      <c r="L22" s="122"/>
      <c r="O22" s="133"/>
    </row>
    <row r="23" spans="1:15" ht="18.75" x14ac:dyDescent="0.3">
      <c r="A23" s="135"/>
      <c r="B23" s="132"/>
      <c r="C23" s="136"/>
      <c r="D23" s="305" t="s">
        <v>372</v>
      </c>
      <c r="E23" s="305"/>
      <c r="F23" s="151">
        <f>SUM(F12:F22)</f>
        <v>52751312</v>
      </c>
      <c r="G23" s="151">
        <f t="shared" ref="G23:K23" si="0">SUM(G12:G22)</f>
        <v>52751312</v>
      </c>
      <c r="H23" s="151">
        <f t="shared" si="0"/>
        <v>42201050</v>
      </c>
      <c r="I23" s="151">
        <f t="shared" si="0"/>
        <v>42201050</v>
      </c>
      <c r="J23" s="151">
        <f t="shared" si="0"/>
        <v>42201050</v>
      </c>
      <c r="K23" s="151">
        <f t="shared" si="0"/>
        <v>42201050</v>
      </c>
      <c r="L23" s="122"/>
      <c r="O23" s="133"/>
    </row>
  </sheetData>
  <mergeCells count="13">
    <mergeCell ref="D1:K1"/>
    <mergeCell ref="D2:K2"/>
    <mergeCell ref="D3:K3"/>
    <mergeCell ref="D4:K4"/>
    <mergeCell ref="D5:K5"/>
    <mergeCell ref="D23:E23"/>
    <mergeCell ref="E6:J6"/>
    <mergeCell ref="D8:D10"/>
    <mergeCell ref="E8:E10"/>
    <mergeCell ref="F8:K8"/>
    <mergeCell ref="F9:G9"/>
    <mergeCell ref="H9:I9"/>
    <mergeCell ref="J9:K9"/>
  </mergeCells>
  <pageMargins left="0.51181102362204722" right="0.51181102362204722" top="0.35433070866141736" bottom="0.35433070866141736" header="0" footer="0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D207"/>
  <sheetViews>
    <sheetView tabSelected="1" view="pageBreakPreview" topLeftCell="A199" zoomScale="70" zoomScaleNormal="90" zoomScaleSheetLayoutView="70" workbookViewId="0">
      <selection activeCell="H161" sqref="H161"/>
    </sheetView>
  </sheetViews>
  <sheetFormatPr defaultColWidth="9.140625" defaultRowHeight="15.75" x14ac:dyDescent="0.25"/>
  <cols>
    <col min="1" max="1" width="0.85546875" style="38" customWidth="1"/>
    <col min="2" max="2" width="57.42578125" style="39" customWidth="1"/>
    <col min="3" max="3" width="6.5703125" style="38" customWidth="1"/>
    <col min="4" max="4" width="3.5703125" style="38" customWidth="1"/>
    <col min="5" max="5" width="6.42578125" style="38" customWidth="1"/>
    <col min="6" max="6" width="9.28515625" style="38" customWidth="1"/>
    <col min="7" max="7" width="6.5703125" style="38" customWidth="1"/>
    <col min="8" max="8" width="19.5703125" style="38" customWidth="1"/>
    <col min="9" max="9" width="18.7109375" style="38" customWidth="1"/>
    <col min="10" max="10" width="20" style="38" bestFit="1" customWidth="1"/>
    <col min="11" max="11" width="19.28515625" style="38" customWidth="1"/>
    <col min="12" max="13" width="20" style="38" bestFit="1" customWidth="1"/>
    <col min="14" max="14" width="5" style="38" customWidth="1"/>
    <col min="15" max="15" width="13.85546875" style="37" customWidth="1"/>
    <col min="16" max="16" width="9.140625" style="37"/>
    <col min="17" max="17" width="16" style="37" bestFit="1" customWidth="1"/>
    <col min="18" max="290" width="9.140625" style="37"/>
    <col min="291" max="16384" width="9.140625" style="38"/>
  </cols>
  <sheetData>
    <row r="1" spans="1:16" ht="27.75" customHeight="1" x14ac:dyDescent="0.25">
      <c r="A1" s="296" t="s">
        <v>409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8"/>
      <c r="O1" s="29"/>
      <c r="P1" s="18"/>
    </row>
    <row r="2" spans="1:16" ht="27.75" customHeight="1" x14ac:dyDescent="0.25">
      <c r="A2" s="296" t="s">
        <v>443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"/>
      <c r="O2" s="29"/>
      <c r="P2" s="18"/>
    </row>
    <row r="3" spans="1:16" ht="27.75" customHeight="1" x14ac:dyDescent="0.25">
      <c r="A3" s="296" t="s">
        <v>441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8"/>
      <c r="O3" s="29"/>
      <c r="P3" s="18"/>
    </row>
    <row r="4" spans="1:16" ht="27.75" customHeight="1" x14ac:dyDescent="0.25">
      <c r="A4" s="296" t="s">
        <v>440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8"/>
      <c r="O4" s="29"/>
      <c r="P4" s="18"/>
    </row>
    <row r="5" spans="1:16" ht="24" customHeight="1" x14ac:dyDescent="0.3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28"/>
      <c r="O5" s="29"/>
      <c r="P5" s="18"/>
    </row>
    <row r="6" spans="1:16" ht="71.25" customHeight="1" x14ac:dyDescent="0.25">
      <c r="A6" s="311" t="s">
        <v>458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</row>
    <row r="7" spans="1:16" ht="18.75" customHeight="1" x14ac:dyDescent="0.25">
      <c r="A7" s="306" t="s">
        <v>12</v>
      </c>
      <c r="B7" s="306" t="s">
        <v>60</v>
      </c>
      <c r="C7" s="306" t="s">
        <v>55</v>
      </c>
      <c r="D7" s="306"/>
      <c r="E7" s="306"/>
      <c r="F7" s="306"/>
      <c r="G7" s="306"/>
      <c r="H7" s="312" t="s">
        <v>25</v>
      </c>
      <c r="I7" s="313"/>
      <c r="J7" s="313"/>
      <c r="K7" s="313"/>
      <c r="L7" s="313"/>
      <c r="M7" s="314"/>
    </row>
    <row r="8" spans="1:16" ht="15" customHeight="1" x14ac:dyDescent="0.25">
      <c r="A8" s="271"/>
      <c r="B8" s="271"/>
      <c r="C8" s="271"/>
      <c r="D8" s="271"/>
      <c r="E8" s="271"/>
      <c r="F8" s="271"/>
      <c r="G8" s="271"/>
      <c r="H8" s="315"/>
      <c r="I8" s="274"/>
      <c r="J8" s="274"/>
      <c r="K8" s="274"/>
      <c r="L8" s="274"/>
      <c r="M8" s="316"/>
    </row>
    <row r="9" spans="1:16" ht="18.75" x14ac:dyDescent="0.25">
      <c r="A9" s="271"/>
      <c r="B9" s="271"/>
      <c r="C9" s="271"/>
      <c r="D9" s="271"/>
      <c r="E9" s="271"/>
      <c r="F9" s="271"/>
      <c r="G9" s="271"/>
      <c r="H9" s="271" t="s">
        <v>383</v>
      </c>
      <c r="I9" s="271"/>
      <c r="J9" s="301" t="s">
        <v>394</v>
      </c>
      <c r="K9" s="302"/>
      <c r="L9" s="303" t="s">
        <v>412</v>
      </c>
      <c r="M9" s="303"/>
    </row>
    <row r="10" spans="1:16" ht="93.75" x14ac:dyDescent="0.25">
      <c r="A10" s="271"/>
      <c r="B10" s="271"/>
      <c r="C10" s="271" t="s">
        <v>59</v>
      </c>
      <c r="D10" s="271"/>
      <c r="E10" s="271"/>
      <c r="F10" s="271"/>
      <c r="G10" s="73" t="s">
        <v>75</v>
      </c>
      <c r="H10" s="67" t="s">
        <v>13</v>
      </c>
      <c r="I10" s="67" t="s">
        <v>54</v>
      </c>
      <c r="J10" s="76" t="s">
        <v>13</v>
      </c>
      <c r="K10" s="74" t="s">
        <v>54</v>
      </c>
      <c r="L10" s="72" t="s">
        <v>13</v>
      </c>
      <c r="M10" s="77" t="s">
        <v>54</v>
      </c>
    </row>
    <row r="11" spans="1:16" ht="18.75" x14ac:dyDescent="0.25">
      <c r="A11" s="75">
        <v>1</v>
      </c>
      <c r="B11" s="75">
        <v>2</v>
      </c>
      <c r="C11" s="317">
        <v>3</v>
      </c>
      <c r="D11" s="317"/>
      <c r="E11" s="317"/>
      <c r="F11" s="317"/>
      <c r="G11" s="202">
        <v>4</v>
      </c>
      <c r="H11" s="71">
        <v>5</v>
      </c>
      <c r="I11" s="71">
        <v>6</v>
      </c>
      <c r="J11" s="70">
        <v>7</v>
      </c>
      <c r="K11" s="69">
        <v>8</v>
      </c>
      <c r="L11" s="69">
        <v>9</v>
      </c>
      <c r="M11" s="75">
        <v>10</v>
      </c>
    </row>
    <row r="12" spans="1:16" ht="75" x14ac:dyDescent="0.25">
      <c r="A12" s="172" t="s">
        <v>1</v>
      </c>
      <c r="B12" s="212" t="s">
        <v>445</v>
      </c>
      <c r="C12" s="190" t="s">
        <v>6</v>
      </c>
      <c r="D12" s="185" t="s">
        <v>107</v>
      </c>
      <c r="E12" s="185" t="s">
        <v>10</v>
      </c>
      <c r="F12" s="210" t="s">
        <v>108</v>
      </c>
      <c r="G12" s="208" t="s">
        <v>1</v>
      </c>
      <c r="H12" s="161">
        <f t="shared" ref="H12:M12" si="0">H13+H26</f>
        <v>293105411</v>
      </c>
      <c r="I12" s="161">
        <f t="shared" si="0"/>
        <v>85153577.160000011</v>
      </c>
      <c r="J12" s="161">
        <f t="shared" si="0"/>
        <v>184147275.50999999</v>
      </c>
      <c r="K12" s="161">
        <f t="shared" si="0"/>
        <v>74663676.410000011</v>
      </c>
      <c r="L12" s="161">
        <f t="shared" si="0"/>
        <v>182580607.57999998</v>
      </c>
      <c r="M12" s="161">
        <f t="shared" si="0"/>
        <v>74604426.480000004</v>
      </c>
    </row>
    <row r="13" spans="1:16" ht="75" x14ac:dyDescent="0.25">
      <c r="A13" s="177" t="s">
        <v>1</v>
      </c>
      <c r="B13" s="189" t="s">
        <v>138</v>
      </c>
      <c r="C13" s="190" t="s">
        <v>6</v>
      </c>
      <c r="D13" s="185" t="s">
        <v>139</v>
      </c>
      <c r="E13" s="185" t="s">
        <v>10</v>
      </c>
      <c r="F13" s="210" t="s">
        <v>108</v>
      </c>
      <c r="G13" s="208" t="s">
        <v>1</v>
      </c>
      <c r="H13" s="161">
        <f>H14+H22+H18</f>
        <v>3463359.75</v>
      </c>
      <c r="I13" s="161">
        <f t="shared" ref="I13:M13" si="1">I14+I22+I18</f>
        <v>1428531.54</v>
      </c>
      <c r="J13" s="161">
        <f t="shared" si="1"/>
        <v>3441446.75</v>
      </c>
      <c r="K13" s="161">
        <f t="shared" si="1"/>
        <v>1428531.54</v>
      </c>
      <c r="L13" s="161">
        <f t="shared" si="1"/>
        <v>3625028.75</v>
      </c>
      <c r="M13" s="161">
        <f t="shared" si="1"/>
        <v>1428531.54</v>
      </c>
    </row>
    <row r="14" spans="1:16" ht="37.5" x14ac:dyDescent="0.25">
      <c r="A14" s="177" t="s">
        <v>1</v>
      </c>
      <c r="B14" s="189" t="s">
        <v>140</v>
      </c>
      <c r="C14" s="190" t="s">
        <v>6</v>
      </c>
      <c r="D14" s="185" t="s">
        <v>139</v>
      </c>
      <c r="E14" s="185" t="s">
        <v>70</v>
      </c>
      <c r="F14" s="210" t="s">
        <v>108</v>
      </c>
      <c r="G14" s="208" t="s">
        <v>1</v>
      </c>
      <c r="H14" s="161">
        <f>H15</f>
        <v>683132</v>
      </c>
      <c r="I14" s="161">
        <f t="shared" ref="I14:M14" si="2">I15</f>
        <v>0</v>
      </c>
      <c r="J14" s="161">
        <f t="shared" si="2"/>
        <v>661219</v>
      </c>
      <c r="K14" s="161">
        <f t="shared" si="2"/>
        <v>0</v>
      </c>
      <c r="L14" s="161">
        <f t="shared" si="2"/>
        <v>844801</v>
      </c>
      <c r="M14" s="161">
        <f t="shared" si="2"/>
        <v>0</v>
      </c>
    </row>
    <row r="15" spans="1:16" ht="37.5" x14ac:dyDescent="0.25">
      <c r="A15" s="172" t="s">
        <v>1</v>
      </c>
      <c r="B15" s="173" t="s">
        <v>141</v>
      </c>
      <c r="C15" s="177" t="s">
        <v>6</v>
      </c>
      <c r="D15" s="209" t="s">
        <v>139</v>
      </c>
      <c r="E15" s="209" t="s">
        <v>70</v>
      </c>
      <c r="F15" s="209" t="s">
        <v>124</v>
      </c>
      <c r="G15" s="170" t="s">
        <v>1</v>
      </c>
      <c r="H15" s="169">
        <f>H16</f>
        <v>683132</v>
      </c>
      <c r="I15" s="169">
        <f t="shared" ref="I15:M15" si="3">I16</f>
        <v>0</v>
      </c>
      <c r="J15" s="169">
        <f t="shared" si="3"/>
        <v>661219</v>
      </c>
      <c r="K15" s="169">
        <f t="shared" si="3"/>
        <v>0</v>
      </c>
      <c r="L15" s="169">
        <f t="shared" si="3"/>
        <v>844801</v>
      </c>
      <c r="M15" s="169">
        <f t="shared" si="3"/>
        <v>0</v>
      </c>
    </row>
    <row r="16" spans="1:16" ht="56.25" x14ac:dyDescent="0.25">
      <c r="A16" s="172" t="s">
        <v>1</v>
      </c>
      <c r="B16" s="173" t="s">
        <v>120</v>
      </c>
      <c r="C16" s="172" t="s">
        <v>6</v>
      </c>
      <c r="D16" s="171" t="s">
        <v>139</v>
      </c>
      <c r="E16" s="171" t="s">
        <v>70</v>
      </c>
      <c r="F16" s="171" t="s">
        <v>124</v>
      </c>
      <c r="G16" s="170">
        <v>200</v>
      </c>
      <c r="H16" s="169">
        <f>H17</f>
        <v>683132</v>
      </c>
      <c r="I16" s="169">
        <f t="shared" ref="I16:M16" si="4">I17</f>
        <v>0</v>
      </c>
      <c r="J16" s="169">
        <f t="shared" si="4"/>
        <v>661219</v>
      </c>
      <c r="K16" s="169">
        <f t="shared" si="4"/>
        <v>0</v>
      </c>
      <c r="L16" s="169">
        <f t="shared" si="4"/>
        <v>844801</v>
      </c>
      <c r="M16" s="169">
        <f t="shared" si="4"/>
        <v>0</v>
      </c>
    </row>
    <row r="17" spans="1:290" ht="56.25" x14ac:dyDescent="0.25">
      <c r="A17" s="167" t="s">
        <v>1</v>
      </c>
      <c r="B17" s="168" t="s">
        <v>121</v>
      </c>
      <c r="C17" s="167" t="s">
        <v>6</v>
      </c>
      <c r="D17" s="166" t="s">
        <v>139</v>
      </c>
      <c r="E17" s="166" t="s">
        <v>70</v>
      </c>
      <c r="F17" s="166" t="s">
        <v>124</v>
      </c>
      <c r="G17" s="165" t="s">
        <v>78</v>
      </c>
      <c r="H17" s="161">
        <v>683132</v>
      </c>
      <c r="I17" s="164">
        <v>0</v>
      </c>
      <c r="J17" s="163">
        <v>661219</v>
      </c>
      <c r="K17" s="163">
        <v>0</v>
      </c>
      <c r="L17" s="163">
        <v>844801</v>
      </c>
      <c r="M17" s="162">
        <v>0</v>
      </c>
    </row>
    <row r="18" spans="1:290" ht="56.25" x14ac:dyDescent="0.25">
      <c r="A18" s="177"/>
      <c r="B18" s="213" t="s">
        <v>449</v>
      </c>
      <c r="C18" s="220" t="s">
        <v>6</v>
      </c>
      <c r="D18" s="245" t="s">
        <v>139</v>
      </c>
      <c r="E18" s="245" t="s">
        <v>447</v>
      </c>
      <c r="F18" s="246" t="s">
        <v>108</v>
      </c>
      <c r="G18" s="187"/>
      <c r="H18" s="161">
        <f>H19</f>
        <v>1351696.21</v>
      </c>
      <c r="I18" s="161">
        <f t="shared" ref="I18:M18" si="5">I19</f>
        <v>0</v>
      </c>
      <c r="J18" s="161">
        <f t="shared" si="5"/>
        <v>1351696.21</v>
      </c>
      <c r="K18" s="161">
        <f t="shared" si="5"/>
        <v>0</v>
      </c>
      <c r="L18" s="161">
        <f t="shared" si="5"/>
        <v>1351696.21</v>
      </c>
      <c r="M18" s="161">
        <f t="shared" si="5"/>
        <v>0</v>
      </c>
    </row>
    <row r="19" spans="1:290" ht="112.5" x14ac:dyDescent="0.25">
      <c r="A19" s="177"/>
      <c r="B19" s="213" t="s">
        <v>450</v>
      </c>
      <c r="C19" s="220" t="s">
        <v>6</v>
      </c>
      <c r="D19" s="245" t="s">
        <v>139</v>
      </c>
      <c r="E19" s="245" t="s">
        <v>447</v>
      </c>
      <c r="F19" s="246" t="s">
        <v>448</v>
      </c>
      <c r="G19" s="187"/>
      <c r="H19" s="161">
        <f>H20</f>
        <v>1351696.21</v>
      </c>
      <c r="I19" s="161">
        <f t="shared" ref="I19:M19" si="6">I20</f>
        <v>0</v>
      </c>
      <c r="J19" s="161">
        <f t="shared" si="6"/>
        <v>1351696.21</v>
      </c>
      <c r="K19" s="161">
        <f t="shared" si="6"/>
        <v>0</v>
      </c>
      <c r="L19" s="161">
        <f t="shared" si="6"/>
        <v>1351696.21</v>
      </c>
      <c r="M19" s="161">
        <f t="shared" si="6"/>
        <v>0</v>
      </c>
    </row>
    <row r="20" spans="1:290" ht="56.25" x14ac:dyDescent="0.25">
      <c r="A20" s="177"/>
      <c r="B20" s="173" t="s">
        <v>120</v>
      </c>
      <c r="C20" s="220" t="s">
        <v>6</v>
      </c>
      <c r="D20" s="245" t="s">
        <v>139</v>
      </c>
      <c r="E20" s="245" t="s">
        <v>447</v>
      </c>
      <c r="F20" s="246" t="s">
        <v>448</v>
      </c>
      <c r="G20" s="187">
        <v>200</v>
      </c>
      <c r="H20" s="161">
        <f>H21</f>
        <v>1351696.21</v>
      </c>
      <c r="I20" s="161">
        <f t="shared" ref="I20:M20" si="7">I21</f>
        <v>0</v>
      </c>
      <c r="J20" s="161">
        <f t="shared" si="7"/>
        <v>1351696.21</v>
      </c>
      <c r="K20" s="161">
        <f t="shared" si="7"/>
        <v>0</v>
      </c>
      <c r="L20" s="161">
        <f t="shared" si="7"/>
        <v>1351696.21</v>
      </c>
      <c r="M20" s="161">
        <f t="shared" si="7"/>
        <v>0</v>
      </c>
    </row>
    <row r="21" spans="1:290" ht="56.25" x14ac:dyDescent="0.25">
      <c r="A21" s="177"/>
      <c r="B21" s="189" t="s">
        <v>121</v>
      </c>
      <c r="C21" s="220" t="s">
        <v>6</v>
      </c>
      <c r="D21" s="245" t="s">
        <v>139</v>
      </c>
      <c r="E21" s="245" t="s">
        <v>447</v>
      </c>
      <c r="F21" s="246" t="s">
        <v>448</v>
      </c>
      <c r="G21" s="187">
        <v>240</v>
      </c>
      <c r="H21" s="161">
        <v>1351696.21</v>
      </c>
      <c r="I21" s="186">
        <v>0</v>
      </c>
      <c r="J21" s="182">
        <v>1351696.21</v>
      </c>
      <c r="K21" s="182">
        <v>0</v>
      </c>
      <c r="L21" s="182">
        <v>1351696.21</v>
      </c>
      <c r="M21" s="182">
        <v>0</v>
      </c>
    </row>
    <row r="22" spans="1:290" ht="56.25" x14ac:dyDescent="0.25">
      <c r="A22" s="177" t="s">
        <v>1</v>
      </c>
      <c r="B22" s="178" t="s">
        <v>208</v>
      </c>
      <c r="C22" s="177" t="s">
        <v>6</v>
      </c>
      <c r="D22" s="176" t="s">
        <v>139</v>
      </c>
      <c r="E22" s="176" t="s">
        <v>209</v>
      </c>
      <c r="F22" s="176" t="s">
        <v>108</v>
      </c>
      <c r="G22" s="175" t="s">
        <v>1</v>
      </c>
      <c r="H22" s="174">
        <f>H23</f>
        <v>1428531.54</v>
      </c>
      <c r="I22" s="174">
        <f t="shared" ref="I22:M22" si="8">I23</f>
        <v>1428531.54</v>
      </c>
      <c r="J22" s="174">
        <f t="shared" si="8"/>
        <v>1428531.54</v>
      </c>
      <c r="K22" s="174">
        <f t="shared" si="8"/>
        <v>1428531.54</v>
      </c>
      <c r="L22" s="174">
        <f t="shared" si="8"/>
        <v>1428531.54</v>
      </c>
      <c r="M22" s="174">
        <f t="shared" si="8"/>
        <v>1428531.54</v>
      </c>
    </row>
    <row r="23" spans="1:290" s="228" customFormat="1" ht="112.5" x14ac:dyDescent="0.25">
      <c r="A23" s="172" t="s">
        <v>1</v>
      </c>
      <c r="B23" s="173" t="s">
        <v>213</v>
      </c>
      <c r="C23" s="172" t="s">
        <v>6</v>
      </c>
      <c r="D23" s="171" t="s">
        <v>139</v>
      </c>
      <c r="E23" s="171" t="s">
        <v>209</v>
      </c>
      <c r="F23" s="171" t="s">
        <v>214</v>
      </c>
      <c r="G23" s="170" t="s">
        <v>1</v>
      </c>
      <c r="H23" s="169">
        <f>H24</f>
        <v>1428531.54</v>
      </c>
      <c r="I23" s="169">
        <f t="shared" ref="I23:M23" si="9">I24</f>
        <v>1428531.54</v>
      </c>
      <c r="J23" s="169">
        <f t="shared" si="9"/>
        <v>1428531.54</v>
      </c>
      <c r="K23" s="169">
        <f t="shared" si="9"/>
        <v>1428531.54</v>
      </c>
      <c r="L23" s="169">
        <f t="shared" si="9"/>
        <v>1428531.54</v>
      </c>
      <c r="M23" s="169">
        <f t="shared" si="9"/>
        <v>1428531.54</v>
      </c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29"/>
      <c r="BA23" s="229"/>
      <c r="BB23" s="229"/>
      <c r="BC23" s="229"/>
      <c r="BD23" s="229"/>
      <c r="BE23" s="229"/>
      <c r="BF23" s="229"/>
      <c r="BG23" s="229"/>
      <c r="BH23" s="229"/>
      <c r="BI23" s="229"/>
      <c r="BJ23" s="229"/>
      <c r="BK23" s="229"/>
      <c r="BL23" s="229"/>
      <c r="BM23" s="229"/>
      <c r="BN23" s="229"/>
      <c r="BO23" s="229"/>
      <c r="BP23" s="229"/>
      <c r="BQ23" s="229"/>
      <c r="BR23" s="229"/>
      <c r="BS23" s="229"/>
      <c r="BT23" s="229"/>
      <c r="BU23" s="229"/>
      <c r="BV23" s="229"/>
      <c r="BW23" s="229"/>
      <c r="BX23" s="229"/>
      <c r="BY23" s="229"/>
      <c r="BZ23" s="229"/>
      <c r="CA23" s="229"/>
      <c r="CB23" s="229"/>
      <c r="CC23" s="229"/>
      <c r="CD23" s="229"/>
      <c r="CE23" s="229"/>
      <c r="CF23" s="229"/>
      <c r="CG23" s="229"/>
      <c r="CH23" s="229"/>
      <c r="CI23" s="229"/>
      <c r="CJ23" s="229"/>
      <c r="CK23" s="229"/>
      <c r="CL23" s="229"/>
      <c r="CM23" s="229"/>
      <c r="CN23" s="229"/>
      <c r="CO23" s="229"/>
      <c r="CP23" s="229"/>
      <c r="CQ23" s="229"/>
      <c r="CR23" s="229"/>
      <c r="CS23" s="229"/>
      <c r="CT23" s="229"/>
      <c r="CU23" s="229"/>
      <c r="CV23" s="229"/>
      <c r="CW23" s="229"/>
      <c r="CX23" s="229"/>
      <c r="CY23" s="229"/>
      <c r="CZ23" s="229"/>
      <c r="DA23" s="229"/>
      <c r="DB23" s="229"/>
      <c r="DC23" s="229"/>
      <c r="DD23" s="229"/>
      <c r="DE23" s="229"/>
      <c r="DF23" s="229"/>
      <c r="DG23" s="229"/>
      <c r="DH23" s="229"/>
      <c r="DI23" s="229"/>
      <c r="DJ23" s="229"/>
      <c r="DK23" s="229"/>
      <c r="DL23" s="229"/>
      <c r="DM23" s="229"/>
      <c r="DN23" s="229"/>
      <c r="DO23" s="229"/>
      <c r="DP23" s="229"/>
      <c r="DQ23" s="229"/>
      <c r="DR23" s="229"/>
      <c r="DS23" s="229"/>
      <c r="DT23" s="229"/>
      <c r="DU23" s="229"/>
      <c r="DV23" s="229"/>
      <c r="DW23" s="229"/>
      <c r="DX23" s="229"/>
      <c r="DY23" s="229"/>
      <c r="DZ23" s="229"/>
      <c r="EA23" s="229"/>
      <c r="EB23" s="229"/>
      <c r="EC23" s="229"/>
      <c r="ED23" s="229"/>
      <c r="EE23" s="229"/>
      <c r="EF23" s="229"/>
      <c r="EG23" s="229"/>
      <c r="EH23" s="229"/>
      <c r="EI23" s="229"/>
      <c r="EJ23" s="229"/>
      <c r="EK23" s="229"/>
      <c r="EL23" s="229"/>
      <c r="EM23" s="229"/>
      <c r="EN23" s="229"/>
      <c r="EO23" s="229"/>
      <c r="EP23" s="229"/>
      <c r="EQ23" s="229"/>
      <c r="ER23" s="229"/>
      <c r="ES23" s="229"/>
      <c r="ET23" s="229"/>
      <c r="EU23" s="229"/>
      <c r="EV23" s="229"/>
      <c r="EW23" s="229"/>
      <c r="EX23" s="229"/>
      <c r="EY23" s="229"/>
      <c r="EZ23" s="229"/>
      <c r="FA23" s="229"/>
      <c r="FB23" s="229"/>
      <c r="FC23" s="229"/>
      <c r="FD23" s="229"/>
      <c r="FE23" s="229"/>
      <c r="FF23" s="229"/>
      <c r="FG23" s="229"/>
      <c r="FH23" s="229"/>
      <c r="FI23" s="229"/>
      <c r="FJ23" s="229"/>
      <c r="FK23" s="229"/>
      <c r="FL23" s="229"/>
      <c r="FM23" s="229"/>
      <c r="FN23" s="229"/>
      <c r="FO23" s="229"/>
      <c r="FP23" s="229"/>
      <c r="FQ23" s="229"/>
      <c r="FR23" s="229"/>
      <c r="FS23" s="229"/>
      <c r="FT23" s="229"/>
      <c r="FU23" s="229"/>
      <c r="FV23" s="229"/>
      <c r="FW23" s="229"/>
      <c r="FX23" s="229"/>
      <c r="FY23" s="229"/>
      <c r="FZ23" s="229"/>
      <c r="GA23" s="229"/>
      <c r="GB23" s="229"/>
      <c r="GC23" s="229"/>
      <c r="GD23" s="229"/>
      <c r="GE23" s="229"/>
      <c r="GF23" s="229"/>
      <c r="GG23" s="229"/>
      <c r="GH23" s="229"/>
      <c r="GI23" s="229"/>
      <c r="GJ23" s="229"/>
      <c r="GK23" s="229"/>
      <c r="GL23" s="229"/>
      <c r="GM23" s="229"/>
      <c r="GN23" s="229"/>
      <c r="GO23" s="229"/>
      <c r="GP23" s="229"/>
      <c r="GQ23" s="229"/>
      <c r="GR23" s="229"/>
      <c r="GS23" s="229"/>
      <c r="GT23" s="229"/>
      <c r="GU23" s="229"/>
      <c r="GV23" s="229"/>
      <c r="GW23" s="229"/>
      <c r="GX23" s="229"/>
      <c r="GY23" s="229"/>
      <c r="GZ23" s="229"/>
      <c r="HA23" s="229"/>
      <c r="HB23" s="229"/>
      <c r="HC23" s="229"/>
      <c r="HD23" s="229"/>
      <c r="HE23" s="229"/>
      <c r="HF23" s="229"/>
      <c r="HG23" s="229"/>
      <c r="HH23" s="229"/>
      <c r="HI23" s="229"/>
      <c r="HJ23" s="229"/>
      <c r="HK23" s="229"/>
      <c r="HL23" s="229"/>
      <c r="HM23" s="229"/>
      <c r="HN23" s="229"/>
      <c r="HO23" s="229"/>
      <c r="HP23" s="229"/>
      <c r="HQ23" s="229"/>
      <c r="HR23" s="229"/>
      <c r="HS23" s="229"/>
      <c r="HT23" s="229"/>
      <c r="HU23" s="229"/>
      <c r="HV23" s="229"/>
      <c r="HW23" s="229"/>
      <c r="HX23" s="229"/>
      <c r="HY23" s="229"/>
      <c r="HZ23" s="229"/>
      <c r="IA23" s="229"/>
      <c r="IB23" s="229"/>
      <c r="IC23" s="229"/>
      <c r="ID23" s="229"/>
      <c r="IE23" s="229"/>
      <c r="IF23" s="229"/>
      <c r="IG23" s="229"/>
      <c r="IH23" s="229"/>
      <c r="II23" s="229"/>
      <c r="IJ23" s="229"/>
      <c r="IK23" s="229"/>
      <c r="IL23" s="229"/>
      <c r="IM23" s="229"/>
      <c r="IN23" s="229"/>
      <c r="IO23" s="229"/>
      <c r="IP23" s="229"/>
      <c r="IQ23" s="229"/>
      <c r="IR23" s="229"/>
      <c r="IS23" s="229"/>
      <c r="IT23" s="229"/>
      <c r="IU23" s="229"/>
      <c r="IV23" s="229"/>
      <c r="IW23" s="229"/>
      <c r="IX23" s="229"/>
      <c r="IY23" s="229"/>
      <c r="IZ23" s="229"/>
      <c r="JA23" s="229"/>
      <c r="JB23" s="229"/>
      <c r="JC23" s="229"/>
      <c r="JD23" s="229"/>
      <c r="JE23" s="229"/>
      <c r="JF23" s="229"/>
      <c r="JG23" s="229"/>
      <c r="JH23" s="229"/>
      <c r="JI23" s="229"/>
      <c r="JJ23" s="229"/>
      <c r="JK23" s="229"/>
      <c r="JL23" s="229"/>
      <c r="JM23" s="229"/>
      <c r="JN23" s="229"/>
      <c r="JO23" s="229"/>
      <c r="JP23" s="229"/>
      <c r="JQ23" s="229"/>
      <c r="JR23" s="229"/>
      <c r="JS23" s="229"/>
      <c r="JT23" s="229"/>
      <c r="JU23" s="229"/>
      <c r="JV23" s="229"/>
      <c r="JW23" s="229"/>
      <c r="JX23" s="229"/>
      <c r="JY23" s="229"/>
      <c r="JZ23" s="229"/>
      <c r="KA23" s="229"/>
      <c r="KB23" s="229"/>
      <c r="KC23" s="229"/>
      <c r="KD23" s="229"/>
    </row>
    <row r="24" spans="1:290" s="228" customFormat="1" ht="56.25" x14ac:dyDescent="0.25">
      <c r="A24" s="172" t="s">
        <v>1</v>
      </c>
      <c r="B24" s="173" t="s">
        <v>120</v>
      </c>
      <c r="C24" s="172" t="s">
        <v>6</v>
      </c>
      <c r="D24" s="171" t="s">
        <v>139</v>
      </c>
      <c r="E24" s="171" t="s">
        <v>209</v>
      </c>
      <c r="F24" s="171" t="s">
        <v>214</v>
      </c>
      <c r="G24" s="170">
        <v>200</v>
      </c>
      <c r="H24" s="169">
        <f>H25</f>
        <v>1428531.54</v>
      </c>
      <c r="I24" s="169">
        <f t="shared" ref="I24:M24" si="10">I25</f>
        <v>1428531.54</v>
      </c>
      <c r="J24" s="169">
        <f t="shared" si="10"/>
        <v>1428531.54</v>
      </c>
      <c r="K24" s="169">
        <f t="shared" si="10"/>
        <v>1428531.54</v>
      </c>
      <c r="L24" s="169">
        <f t="shared" si="10"/>
        <v>1428531.54</v>
      </c>
      <c r="M24" s="169">
        <f t="shared" si="10"/>
        <v>1428531.54</v>
      </c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29"/>
      <c r="BA24" s="229"/>
      <c r="BB24" s="229"/>
      <c r="BC24" s="229"/>
      <c r="BD24" s="229"/>
      <c r="BE24" s="229"/>
      <c r="BF24" s="229"/>
      <c r="BG24" s="229"/>
      <c r="BH24" s="229"/>
      <c r="BI24" s="229"/>
      <c r="BJ24" s="229"/>
      <c r="BK24" s="229"/>
      <c r="BL24" s="229"/>
      <c r="BM24" s="229"/>
      <c r="BN24" s="229"/>
      <c r="BO24" s="229"/>
      <c r="BP24" s="229"/>
      <c r="BQ24" s="229"/>
      <c r="BR24" s="229"/>
      <c r="BS24" s="229"/>
      <c r="BT24" s="229"/>
      <c r="BU24" s="229"/>
      <c r="BV24" s="229"/>
      <c r="BW24" s="229"/>
      <c r="BX24" s="229"/>
      <c r="BY24" s="229"/>
      <c r="BZ24" s="229"/>
      <c r="CA24" s="229"/>
      <c r="CB24" s="229"/>
      <c r="CC24" s="229"/>
      <c r="CD24" s="229"/>
      <c r="CE24" s="229"/>
      <c r="CF24" s="229"/>
      <c r="CG24" s="229"/>
      <c r="CH24" s="229"/>
      <c r="CI24" s="229"/>
      <c r="CJ24" s="229"/>
      <c r="CK24" s="229"/>
      <c r="CL24" s="229"/>
      <c r="CM24" s="229"/>
      <c r="CN24" s="229"/>
      <c r="CO24" s="229"/>
      <c r="CP24" s="229"/>
      <c r="CQ24" s="229"/>
      <c r="CR24" s="229"/>
      <c r="CS24" s="229"/>
      <c r="CT24" s="229"/>
      <c r="CU24" s="229"/>
      <c r="CV24" s="229"/>
      <c r="CW24" s="229"/>
      <c r="CX24" s="229"/>
      <c r="CY24" s="229"/>
      <c r="CZ24" s="229"/>
      <c r="DA24" s="229"/>
      <c r="DB24" s="229"/>
      <c r="DC24" s="229"/>
      <c r="DD24" s="229"/>
      <c r="DE24" s="229"/>
      <c r="DF24" s="229"/>
      <c r="DG24" s="229"/>
      <c r="DH24" s="229"/>
      <c r="DI24" s="229"/>
      <c r="DJ24" s="229"/>
      <c r="DK24" s="229"/>
      <c r="DL24" s="229"/>
      <c r="DM24" s="229"/>
      <c r="DN24" s="229"/>
      <c r="DO24" s="229"/>
      <c r="DP24" s="229"/>
      <c r="DQ24" s="229"/>
      <c r="DR24" s="229"/>
      <c r="DS24" s="229"/>
      <c r="DT24" s="229"/>
      <c r="DU24" s="229"/>
      <c r="DV24" s="229"/>
      <c r="DW24" s="229"/>
      <c r="DX24" s="229"/>
      <c r="DY24" s="229"/>
      <c r="DZ24" s="229"/>
      <c r="EA24" s="229"/>
      <c r="EB24" s="229"/>
      <c r="EC24" s="229"/>
      <c r="ED24" s="229"/>
      <c r="EE24" s="229"/>
      <c r="EF24" s="229"/>
      <c r="EG24" s="229"/>
      <c r="EH24" s="229"/>
      <c r="EI24" s="229"/>
      <c r="EJ24" s="229"/>
      <c r="EK24" s="229"/>
      <c r="EL24" s="229"/>
      <c r="EM24" s="229"/>
      <c r="EN24" s="229"/>
      <c r="EO24" s="229"/>
      <c r="EP24" s="229"/>
      <c r="EQ24" s="229"/>
      <c r="ER24" s="229"/>
      <c r="ES24" s="229"/>
      <c r="ET24" s="229"/>
      <c r="EU24" s="229"/>
      <c r="EV24" s="229"/>
      <c r="EW24" s="229"/>
      <c r="EX24" s="229"/>
      <c r="EY24" s="229"/>
      <c r="EZ24" s="229"/>
      <c r="FA24" s="229"/>
      <c r="FB24" s="229"/>
      <c r="FC24" s="229"/>
      <c r="FD24" s="229"/>
      <c r="FE24" s="229"/>
      <c r="FF24" s="229"/>
      <c r="FG24" s="229"/>
      <c r="FH24" s="229"/>
      <c r="FI24" s="229"/>
      <c r="FJ24" s="229"/>
      <c r="FK24" s="229"/>
      <c r="FL24" s="229"/>
      <c r="FM24" s="229"/>
      <c r="FN24" s="229"/>
      <c r="FO24" s="229"/>
      <c r="FP24" s="229"/>
      <c r="FQ24" s="229"/>
      <c r="FR24" s="229"/>
      <c r="FS24" s="229"/>
      <c r="FT24" s="229"/>
      <c r="FU24" s="229"/>
      <c r="FV24" s="229"/>
      <c r="FW24" s="229"/>
      <c r="FX24" s="229"/>
      <c r="FY24" s="229"/>
      <c r="FZ24" s="229"/>
      <c r="GA24" s="229"/>
      <c r="GB24" s="229"/>
      <c r="GC24" s="229"/>
      <c r="GD24" s="229"/>
      <c r="GE24" s="229"/>
      <c r="GF24" s="229"/>
      <c r="GG24" s="229"/>
      <c r="GH24" s="229"/>
      <c r="GI24" s="229"/>
      <c r="GJ24" s="229"/>
      <c r="GK24" s="229"/>
      <c r="GL24" s="229"/>
      <c r="GM24" s="229"/>
      <c r="GN24" s="229"/>
      <c r="GO24" s="229"/>
      <c r="GP24" s="229"/>
      <c r="GQ24" s="229"/>
      <c r="GR24" s="229"/>
      <c r="GS24" s="229"/>
      <c r="GT24" s="229"/>
      <c r="GU24" s="229"/>
      <c r="GV24" s="229"/>
      <c r="GW24" s="229"/>
      <c r="GX24" s="229"/>
      <c r="GY24" s="229"/>
      <c r="GZ24" s="229"/>
      <c r="HA24" s="229"/>
      <c r="HB24" s="229"/>
      <c r="HC24" s="229"/>
      <c r="HD24" s="229"/>
      <c r="HE24" s="229"/>
      <c r="HF24" s="229"/>
      <c r="HG24" s="229"/>
      <c r="HH24" s="229"/>
      <c r="HI24" s="229"/>
      <c r="HJ24" s="229"/>
      <c r="HK24" s="229"/>
      <c r="HL24" s="229"/>
      <c r="HM24" s="229"/>
      <c r="HN24" s="229"/>
      <c r="HO24" s="229"/>
      <c r="HP24" s="229"/>
      <c r="HQ24" s="229"/>
      <c r="HR24" s="229"/>
      <c r="HS24" s="229"/>
      <c r="HT24" s="229"/>
      <c r="HU24" s="229"/>
      <c r="HV24" s="229"/>
      <c r="HW24" s="229"/>
      <c r="HX24" s="229"/>
      <c r="HY24" s="229"/>
      <c r="HZ24" s="229"/>
      <c r="IA24" s="229"/>
      <c r="IB24" s="229"/>
      <c r="IC24" s="229"/>
      <c r="ID24" s="229"/>
      <c r="IE24" s="229"/>
      <c r="IF24" s="229"/>
      <c r="IG24" s="229"/>
      <c r="IH24" s="229"/>
      <c r="II24" s="229"/>
      <c r="IJ24" s="229"/>
      <c r="IK24" s="229"/>
      <c r="IL24" s="229"/>
      <c r="IM24" s="229"/>
      <c r="IN24" s="229"/>
      <c r="IO24" s="229"/>
      <c r="IP24" s="229"/>
      <c r="IQ24" s="229"/>
      <c r="IR24" s="229"/>
      <c r="IS24" s="229"/>
      <c r="IT24" s="229"/>
      <c r="IU24" s="229"/>
      <c r="IV24" s="229"/>
      <c r="IW24" s="229"/>
      <c r="IX24" s="229"/>
      <c r="IY24" s="229"/>
      <c r="IZ24" s="229"/>
      <c r="JA24" s="229"/>
      <c r="JB24" s="229"/>
      <c r="JC24" s="229"/>
      <c r="JD24" s="229"/>
      <c r="JE24" s="229"/>
      <c r="JF24" s="229"/>
      <c r="JG24" s="229"/>
      <c r="JH24" s="229"/>
      <c r="JI24" s="229"/>
      <c r="JJ24" s="229"/>
      <c r="JK24" s="229"/>
      <c r="JL24" s="229"/>
      <c r="JM24" s="229"/>
      <c r="JN24" s="229"/>
      <c r="JO24" s="229"/>
      <c r="JP24" s="229"/>
      <c r="JQ24" s="229"/>
      <c r="JR24" s="229"/>
      <c r="JS24" s="229"/>
      <c r="JT24" s="229"/>
      <c r="JU24" s="229"/>
      <c r="JV24" s="229"/>
      <c r="JW24" s="229"/>
      <c r="JX24" s="229"/>
      <c r="JY24" s="229"/>
      <c r="JZ24" s="229"/>
      <c r="KA24" s="229"/>
      <c r="KB24" s="229"/>
      <c r="KC24" s="229"/>
      <c r="KD24" s="229"/>
    </row>
    <row r="25" spans="1:290" s="228" customFormat="1" ht="56.25" x14ac:dyDescent="0.25">
      <c r="A25" s="190" t="s">
        <v>1</v>
      </c>
      <c r="B25" s="189" t="s">
        <v>121</v>
      </c>
      <c r="C25" s="190" t="s">
        <v>6</v>
      </c>
      <c r="D25" s="185" t="s">
        <v>139</v>
      </c>
      <c r="E25" s="185" t="s">
        <v>209</v>
      </c>
      <c r="F25" s="185" t="s">
        <v>214</v>
      </c>
      <c r="G25" s="187" t="s">
        <v>78</v>
      </c>
      <c r="H25" s="161">
        <v>1428531.54</v>
      </c>
      <c r="I25" s="184">
        <v>1428531.54</v>
      </c>
      <c r="J25" s="183">
        <v>1428531.54</v>
      </c>
      <c r="K25" s="183">
        <v>1428531.54</v>
      </c>
      <c r="L25" s="183">
        <v>1428531.54</v>
      </c>
      <c r="M25" s="182">
        <v>1428531.54</v>
      </c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  <c r="AF25" s="229"/>
      <c r="AG25" s="229"/>
      <c r="AH25" s="229"/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29"/>
      <c r="BA25" s="229"/>
      <c r="BB25" s="229"/>
      <c r="BC25" s="229"/>
      <c r="BD25" s="229"/>
      <c r="BE25" s="229"/>
      <c r="BF25" s="229"/>
      <c r="BG25" s="229"/>
      <c r="BH25" s="229"/>
      <c r="BI25" s="229"/>
      <c r="BJ25" s="229"/>
      <c r="BK25" s="229"/>
      <c r="BL25" s="229"/>
      <c r="BM25" s="229"/>
      <c r="BN25" s="229"/>
      <c r="BO25" s="229"/>
      <c r="BP25" s="229"/>
      <c r="BQ25" s="229"/>
      <c r="BR25" s="229"/>
      <c r="BS25" s="229"/>
      <c r="BT25" s="229"/>
      <c r="BU25" s="229"/>
      <c r="BV25" s="229"/>
      <c r="BW25" s="229"/>
      <c r="BX25" s="229"/>
      <c r="BY25" s="229"/>
      <c r="BZ25" s="229"/>
      <c r="CA25" s="229"/>
      <c r="CB25" s="229"/>
      <c r="CC25" s="229"/>
      <c r="CD25" s="229"/>
      <c r="CE25" s="229"/>
      <c r="CF25" s="229"/>
      <c r="CG25" s="229"/>
      <c r="CH25" s="229"/>
      <c r="CI25" s="229"/>
      <c r="CJ25" s="229"/>
      <c r="CK25" s="229"/>
      <c r="CL25" s="229"/>
      <c r="CM25" s="229"/>
      <c r="CN25" s="229"/>
      <c r="CO25" s="229"/>
      <c r="CP25" s="229"/>
      <c r="CQ25" s="229"/>
      <c r="CR25" s="229"/>
      <c r="CS25" s="229"/>
      <c r="CT25" s="229"/>
      <c r="CU25" s="229"/>
      <c r="CV25" s="229"/>
      <c r="CW25" s="229"/>
      <c r="CX25" s="229"/>
      <c r="CY25" s="229"/>
      <c r="CZ25" s="229"/>
      <c r="DA25" s="229"/>
      <c r="DB25" s="229"/>
      <c r="DC25" s="229"/>
      <c r="DD25" s="229"/>
      <c r="DE25" s="229"/>
      <c r="DF25" s="229"/>
      <c r="DG25" s="229"/>
      <c r="DH25" s="229"/>
      <c r="DI25" s="229"/>
      <c r="DJ25" s="229"/>
      <c r="DK25" s="229"/>
      <c r="DL25" s="229"/>
      <c r="DM25" s="229"/>
      <c r="DN25" s="229"/>
      <c r="DO25" s="229"/>
      <c r="DP25" s="229"/>
      <c r="DQ25" s="229"/>
      <c r="DR25" s="229"/>
      <c r="DS25" s="229"/>
      <c r="DT25" s="229"/>
      <c r="DU25" s="229"/>
      <c r="DV25" s="229"/>
      <c r="DW25" s="229"/>
      <c r="DX25" s="229"/>
      <c r="DY25" s="229"/>
      <c r="DZ25" s="229"/>
      <c r="EA25" s="229"/>
      <c r="EB25" s="229"/>
      <c r="EC25" s="229"/>
      <c r="ED25" s="229"/>
      <c r="EE25" s="229"/>
      <c r="EF25" s="229"/>
      <c r="EG25" s="229"/>
      <c r="EH25" s="229"/>
      <c r="EI25" s="229"/>
      <c r="EJ25" s="229"/>
      <c r="EK25" s="229"/>
      <c r="EL25" s="229"/>
      <c r="EM25" s="229"/>
      <c r="EN25" s="229"/>
      <c r="EO25" s="229"/>
      <c r="EP25" s="229"/>
      <c r="EQ25" s="229"/>
      <c r="ER25" s="229"/>
      <c r="ES25" s="229"/>
      <c r="ET25" s="229"/>
      <c r="EU25" s="229"/>
      <c r="EV25" s="229"/>
      <c r="EW25" s="229"/>
      <c r="EX25" s="229"/>
      <c r="EY25" s="229"/>
      <c r="EZ25" s="229"/>
      <c r="FA25" s="229"/>
      <c r="FB25" s="229"/>
      <c r="FC25" s="229"/>
      <c r="FD25" s="229"/>
      <c r="FE25" s="229"/>
      <c r="FF25" s="229"/>
      <c r="FG25" s="229"/>
      <c r="FH25" s="229"/>
      <c r="FI25" s="229"/>
      <c r="FJ25" s="229"/>
      <c r="FK25" s="229"/>
      <c r="FL25" s="229"/>
      <c r="FM25" s="229"/>
      <c r="FN25" s="229"/>
      <c r="FO25" s="229"/>
      <c r="FP25" s="229"/>
      <c r="FQ25" s="229"/>
      <c r="FR25" s="229"/>
      <c r="FS25" s="229"/>
      <c r="FT25" s="229"/>
      <c r="FU25" s="229"/>
      <c r="FV25" s="229"/>
      <c r="FW25" s="229"/>
      <c r="FX25" s="229"/>
      <c r="FY25" s="229"/>
      <c r="FZ25" s="229"/>
      <c r="GA25" s="229"/>
      <c r="GB25" s="229"/>
      <c r="GC25" s="229"/>
      <c r="GD25" s="229"/>
      <c r="GE25" s="229"/>
      <c r="GF25" s="229"/>
      <c r="GG25" s="229"/>
      <c r="GH25" s="229"/>
      <c r="GI25" s="229"/>
      <c r="GJ25" s="229"/>
      <c r="GK25" s="229"/>
      <c r="GL25" s="229"/>
      <c r="GM25" s="229"/>
      <c r="GN25" s="229"/>
      <c r="GO25" s="229"/>
      <c r="GP25" s="229"/>
      <c r="GQ25" s="229"/>
      <c r="GR25" s="229"/>
      <c r="GS25" s="229"/>
      <c r="GT25" s="229"/>
      <c r="GU25" s="229"/>
      <c r="GV25" s="229"/>
      <c r="GW25" s="229"/>
      <c r="GX25" s="229"/>
      <c r="GY25" s="229"/>
      <c r="GZ25" s="229"/>
      <c r="HA25" s="229"/>
      <c r="HB25" s="229"/>
      <c r="HC25" s="229"/>
      <c r="HD25" s="229"/>
      <c r="HE25" s="229"/>
      <c r="HF25" s="229"/>
      <c r="HG25" s="229"/>
      <c r="HH25" s="229"/>
      <c r="HI25" s="229"/>
      <c r="HJ25" s="229"/>
      <c r="HK25" s="229"/>
      <c r="HL25" s="229"/>
      <c r="HM25" s="229"/>
      <c r="HN25" s="229"/>
      <c r="HO25" s="229"/>
      <c r="HP25" s="229"/>
      <c r="HQ25" s="229"/>
      <c r="HR25" s="229"/>
      <c r="HS25" s="229"/>
      <c r="HT25" s="229"/>
      <c r="HU25" s="229"/>
      <c r="HV25" s="229"/>
      <c r="HW25" s="229"/>
      <c r="HX25" s="229"/>
      <c r="HY25" s="229"/>
      <c r="HZ25" s="229"/>
      <c r="IA25" s="229"/>
      <c r="IB25" s="229"/>
      <c r="IC25" s="229"/>
      <c r="ID25" s="229"/>
      <c r="IE25" s="229"/>
      <c r="IF25" s="229"/>
      <c r="IG25" s="229"/>
      <c r="IH25" s="229"/>
      <c r="II25" s="229"/>
      <c r="IJ25" s="229"/>
      <c r="IK25" s="229"/>
      <c r="IL25" s="229"/>
      <c r="IM25" s="229"/>
      <c r="IN25" s="229"/>
      <c r="IO25" s="229"/>
      <c r="IP25" s="229"/>
      <c r="IQ25" s="229"/>
      <c r="IR25" s="229"/>
      <c r="IS25" s="229"/>
      <c r="IT25" s="229"/>
      <c r="IU25" s="229"/>
      <c r="IV25" s="229"/>
      <c r="IW25" s="229"/>
      <c r="IX25" s="229"/>
      <c r="IY25" s="229"/>
      <c r="IZ25" s="229"/>
      <c r="JA25" s="229"/>
      <c r="JB25" s="229"/>
      <c r="JC25" s="229"/>
      <c r="JD25" s="229"/>
      <c r="JE25" s="229"/>
      <c r="JF25" s="229"/>
      <c r="JG25" s="229"/>
      <c r="JH25" s="229"/>
      <c r="JI25" s="229"/>
      <c r="JJ25" s="229"/>
      <c r="JK25" s="229"/>
      <c r="JL25" s="229"/>
      <c r="JM25" s="229"/>
      <c r="JN25" s="229"/>
      <c r="JO25" s="229"/>
      <c r="JP25" s="229"/>
      <c r="JQ25" s="229"/>
      <c r="JR25" s="229"/>
      <c r="JS25" s="229"/>
      <c r="JT25" s="229"/>
      <c r="JU25" s="229"/>
      <c r="JV25" s="229"/>
      <c r="JW25" s="229"/>
      <c r="JX25" s="229"/>
      <c r="JY25" s="229"/>
      <c r="JZ25" s="229"/>
      <c r="KA25" s="229"/>
      <c r="KB25" s="229"/>
      <c r="KC25" s="229"/>
      <c r="KD25" s="229"/>
    </row>
    <row r="26" spans="1:290" ht="37.5" x14ac:dyDescent="0.25">
      <c r="A26" s="177" t="s">
        <v>1</v>
      </c>
      <c r="B26" s="178" t="s">
        <v>109</v>
      </c>
      <c r="C26" s="177" t="s">
        <v>6</v>
      </c>
      <c r="D26" s="176" t="s">
        <v>110</v>
      </c>
      <c r="E26" s="176" t="s">
        <v>10</v>
      </c>
      <c r="F26" s="176" t="s">
        <v>108</v>
      </c>
      <c r="G26" s="175" t="s">
        <v>1</v>
      </c>
      <c r="H26" s="174">
        <f>H27+H63+H70+H74+H89</f>
        <v>289642051.25</v>
      </c>
      <c r="I26" s="174">
        <f t="shared" ref="I26:M26" si="11">I27+I63+I70+I74+I89</f>
        <v>83725045.620000005</v>
      </c>
      <c r="J26" s="174">
        <f t="shared" si="11"/>
        <v>180705828.75999999</v>
      </c>
      <c r="K26" s="174">
        <f t="shared" si="11"/>
        <v>73235144.870000005</v>
      </c>
      <c r="L26" s="174">
        <f t="shared" si="11"/>
        <v>178955578.82999998</v>
      </c>
      <c r="M26" s="174">
        <f t="shared" si="11"/>
        <v>73175894.939999998</v>
      </c>
    </row>
    <row r="27" spans="1:290" ht="56.25" x14ac:dyDescent="0.25">
      <c r="A27" s="172" t="s">
        <v>1</v>
      </c>
      <c r="B27" s="230" t="s">
        <v>446</v>
      </c>
      <c r="C27" s="172" t="s">
        <v>6</v>
      </c>
      <c r="D27" s="171" t="s">
        <v>110</v>
      </c>
      <c r="E27" s="171" t="s">
        <v>6</v>
      </c>
      <c r="F27" s="171" t="s">
        <v>108</v>
      </c>
      <c r="G27" s="170" t="s">
        <v>1</v>
      </c>
      <c r="H27" s="169">
        <f>H28+H33+H36+H43+H48+H51+H54+H57+H60</f>
        <v>142803128.90000001</v>
      </c>
      <c r="I27" s="169">
        <f t="shared" ref="I27:M27" si="12">I28+I33+I36+I43+I48+I51+I54+I57+I60</f>
        <v>1151669.6200000001</v>
      </c>
      <c r="J27" s="169">
        <f t="shared" si="12"/>
        <v>42692168.409999996</v>
      </c>
      <c r="K27" s="169">
        <f t="shared" si="12"/>
        <v>1212030.8699999999</v>
      </c>
      <c r="L27" s="169">
        <f t="shared" si="12"/>
        <v>41796918.479999997</v>
      </c>
      <c r="M27" s="169">
        <f t="shared" si="12"/>
        <v>1152780.94</v>
      </c>
    </row>
    <row r="28" spans="1:290" ht="75" x14ac:dyDescent="0.25">
      <c r="A28" s="172" t="s">
        <v>1</v>
      </c>
      <c r="B28" s="173" t="s">
        <v>125</v>
      </c>
      <c r="C28" s="172" t="s">
        <v>6</v>
      </c>
      <c r="D28" s="171" t="s">
        <v>110</v>
      </c>
      <c r="E28" s="171" t="s">
        <v>6</v>
      </c>
      <c r="F28" s="171" t="s">
        <v>126</v>
      </c>
      <c r="G28" s="170" t="s">
        <v>1</v>
      </c>
      <c r="H28" s="169">
        <f>H29+H31</f>
        <v>535344.48</v>
      </c>
      <c r="I28" s="169">
        <f t="shared" ref="I28:M28" si="13">I29+I31</f>
        <v>0</v>
      </c>
      <c r="J28" s="169">
        <f t="shared" si="13"/>
        <v>535344.48</v>
      </c>
      <c r="K28" s="169">
        <f t="shared" si="13"/>
        <v>0</v>
      </c>
      <c r="L28" s="169">
        <f t="shared" si="13"/>
        <v>535344.48</v>
      </c>
      <c r="M28" s="169">
        <f t="shared" si="13"/>
        <v>0</v>
      </c>
    </row>
    <row r="29" spans="1:290" ht="56.25" x14ac:dyDescent="0.25">
      <c r="A29" s="177"/>
      <c r="B29" s="173" t="s">
        <v>120</v>
      </c>
      <c r="C29" s="172" t="s">
        <v>6</v>
      </c>
      <c r="D29" s="171" t="s">
        <v>110</v>
      </c>
      <c r="E29" s="171" t="s">
        <v>6</v>
      </c>
      <c r="F29" s="171" t="s">
        <v>126</v>
      </c>
      <c r="G29" s="170">
        <v>200</v>
      </c>
      <c r="H29" s="169">
        <f>H30</f>
        <v>365344.48</v>
      </c>
      <c r="I29" s="169">
        <f t="shared" ref="I29:M29" si="14">I30</f>
        <v>0</v>
      </c>
      <c r="J29" s="169">
        <f t="shared" si="14"/>
        <v>365344.48</v>
      </c>
      <c r="K29" s="169">
        <f t="shared" si="14"/>
        <v>0</v>
      </c>
      <c r="L29" s="169">
        <f t="shared" si="14"/>
        <v>365344.48</v>
      </c>
      <c r="M29" s="169">
        <f t="shared" si="14"/>
        <v>0</v>
      </c>
    </row>
    <row r="30" spans="1:290" ht="56.25" x14ac:dyDescent="0.25">
      <c r="A30" s="177"/>
      <c r="B30" s="189" t="s">
        <v>121</v>
      </c>
      <c r="C30" s="172" t="s">
        <v>6</v>
      </c>
      <c r="D30" s="171" t="s">
        <v>110</v>
      </c>
      <c r="E30" s="171" t="s">
        <v>6</v>
      </c>
      <c r="F30" s="171" t="s">
        <v>126</v>
      </c>
      <c r="G30" s="170">
        <v>240</v>
      </c>
      <c r="H30" s="169">
        <v>365344.48</v>
      </c>
      <c r="I30" s="169">
        <v>0</v>
      </c>
      <c r="J30" s="169">
        <v>365344.48</v>
      </c>
      <c r="K30" s="169">
        <v>0</v>
      </c>
      <c r="L30" s="169">
        <v>365344.48</v>
      </c>
      <c r="M30" s="169">
        <v>0</v>
      </c>
    </row>
    <row r="31" spans="1:290" ht="18.75" x14ac:dyDescent="0.25">
      <c r="A31" s="177" t="s">
        <v>1</v>
      </c>
      <c r="B31" s="189" t="s">
        <v>115</v>
      </c>
      <c r="C31" s="190" t="s">
        <v>6</v>
      </c>
      <c r="D31" s="185" t="s">
        <v>110</v>
      </c>
      <c r="E31" s="185" t="s">
        <v>6</v>
      </c>
      <c r="F31" s="185" t="s">
        <v>126</v>
      </c>
      <c r="G31" s="187">
        <v>800</v>
      </c>
      <c r="H31" s="161">
        <f>H32</f>
        <v>170000</v>
      </c>
      <c r="I31" s="161">
        <f t="shared" ref="I31:M31" si="15">I32</f>
        <v>0</v>
      </c>
      <c r="J31" s="161">
        <f t="shared" si="15"/>
        <v>170000</v>
      </c>
      <c r="K31" s="161">
        <f t="shared" si="15"/>
        <v>0</v>
      </c>
      <c r="L31" s="161">
        <f t="shared" si="15"/>
        <v>170000</v>
      </c>
      <c r="M31" s="161">
        <f t="shared" si="15"/>
        <v>0</v>
      </c>
    </row>
    <row r="32" spans="1:290" ht="18.75" x14ac:dyDescent="0.25">
      <c r="A32" s="167" t="s">
        <v>1</v>
      </c>
      <c r="B32" s="168" t="s">
        <v>116</v>
      </c>
      <c r="C32" s="167" t="s">
        <v>6</v>
      </c>
      <c r="D32" s="166" t="s">
        <v>110</v>
      </c>
      <c r="E32" s="166" t="s">
        <v>6</v>
      </c>
      <c r="F32" s="166" t="s">
        <v>126</v>
      </c>
      <c r="G32" s="165" t="s">
        <v>117</v>
      </c>
      <c r="H32" s="161">
        <v>170000</v>
      </c>
      <c r="I32" s="164">
        <v>0</v>
      </c>
      <c r="J32" s="163">
        <v>170000</v>
      </c>
      <c r="K32" s="163">
        <v>0</v>
      </c>
      <c r="L32" s="163">
        <v>170000</v>
      </c>
      <c r="M32" s="162">
        <v>0</v>
      </c>
    </row>
    <row r="33" spans="1:290" ht="37.5" x14ac:dyDescent="0.25">
      <c r="A33" s="177" t="s">
        <v>1</v>
      </c>
      <c r="B33" s="178" t="s">
        <v>215</v>
      </c>
      <c r="C33" s="177" t="s">
        <v>6</v>
      </c>
      <c r="D33" s="176" t="s">
        <v>110</v>
      </c>
      <c r="E33" s="176" t="s">
        <v>6</v>
      </c>
      <c r="F33" s="176" t="s">
        <v>145</v>
      </c>
      <c r="G33" s="175" t="s">
        <v>1</v>
      </c>
      <c r="H33" s="174">
        <f>H34</f>
        <v>0</v>
      </c>
      <c r="I33" s="174">
        <f t="shared" ref="I33:M33" si="16">I34</f>
        <v>0</v>
      </c>
      <c r="J33" s="174">
        <f t="shared" si="16"/>
        <v>280800</v>
      </c>
      <c r="K33" s="174">
        <f t="shared" si="16"/>
        <v>0</v>
      </c>
      <c r="L33" s="174">
        <f t="shared" si="16"/>
        <v>280800</v>
      </c>
      <c r="M33" s="174">
        <f t="shared" si="16"/>
        <v>0</v>
      </c>
    </row>
    <row r="34" spans="1:290" ht="37.5" x14ac:dyDescent="0.25">
      <c r="A34" s="172" t="s">
        <v>1</v>
      </c>
      <c r="B34" s="173" t="s">
        <v>142</v>
      </c>
      <c r="C34" s="172" t="s">
        <v>6</v>
      </c>
      <c r="D34" s="171" t="s">
        <v>110</v>
      </c>
      <c r="E34" s="171" t="s">
        <v>6</v>
      </c>
      <c r="F34" s="171" t="s">
        <v>145</v>
      </c>
      <c r="G34" s="170">
        <v>300</v>
      </c>
      <c r="H34" s="169">
        <f>H35</f>
        <v>0</v>
      </c>
      <c r="I34" s="169">
        <f t="shared" ref="I34:M34" si="17">I35</f>
        <v>0</v>
      </c>
      <c r="J34" s="169">
        <f t="shared" si="17"/>
        <v>280800</v>
      </c>
      <c r="K34" s="169">
        <f t="shared" si="17"/>
        <v>0</v>
      </c>
      <c r="L34" s="169">
        <f t="shared" si="17"/>
        <v>280800</v>
      </c>
      <c r="M34" s="169">
        <f t="shared" si="17"/>
        <v>0</v>
      </c>
    </row>
    <row r="35" spans="1:290" ht="37.5" x14ac:dyDescent="0.25">
      <c r="A35" s="167" t="s">
        <v>1</v>
      </c>
      <c r="B35" s="168" t="s">
        <v>146</v>
      </c>
      <c r="C35" s="167" t="s">
        <v>6</v>
      </c>
      <c r="D35" s="166" t="s">
        <v>110</v>
      </c>
      <c r="E35" s="166" t="s">
        <v>6</v>
      </c>
      <c r="F35" s="166" t="s">
        <v>145</v>
      </c>
      <c r="G35" s="165" t="s">
        <v>147</v>
      </c>
      <c r="H35" s="161">
        <v>0</v>
      </c>
      <c r="I35" s="164">
        <v>0</v>
      </c>
      <c r="J35" s="163">
        <v>280800</v>
      </c>
      <c r="K35" s="163">
        <v>0</v>
      </c>
      <c r="L35" s="163">
        <v>280800</v>
      </c>
      <c r="M35" s="162">
        <v>0</v>
      </c>
    </row>
    <row r="36" spans="1:290" ht="18.75" x14ac:dyDescent="0.25">
      <c r="A36" s="177" t="s">
        <v>1</v>
      </c>
      <c r="B36" s="178" t="s">
        <v>216</v>
      </c>
      <c r="C36" s="177" t="s">
        <v>6</v>
      </c>
      <c r="D36" s="176" t="s">
        <v>110</v>
      </c>
      <c r="E36" s="176" t="s">
        <v>6</v>
      </c>
      <c r="F36" s="176" t="s">
        <v>129</v>
      </c>
      <c r="G36" s="175" t="s">
        <v>1</v>
      </c>
      <c r="H36" s="174">
        <f>H37+H39+H41</f>
        <v>39424193.060000002</v>
      </c>
      <c r="I36" s="174">
        <f t="shared" ref="I36:M36" si="18">I37+I39+I41</f>
        <v>0</v>
      </c>
      <c r="J36" s="174">
        <f t="shared" si="18"/>
        <v>40013993.060000002</v>
      </c>
      <c r="K36" s="174">
        <f t="shared" si="18"/>
        <v>0</v>
      </c>
      <c r="L36" s="174">
        <f t="shared" si="18"/>
        <v>39227993.060000002</v>
      </c>
      <c r="M36" s="174">
        <f t="shared" si="18"/>
        <v>0</v>
      </c>
    </row>
    <row r="37" spans="1:290" ht="112.5" x14ac:dyDescent="0.25">
      <c r="A37" s="172" t="s">
        <v>1</v>
      </c>
      <c r="B37" s="173" t="s">
        <v>113</v>
      </c>
      <c r="C37" s="172" t="s">
        <v>6</v>
      </c>
      <c r="D37" s="171" t="s">
        <v>110</v>
      </c>
      <c r="E37" s="171" t="s">
        <v>6</v>
      </c>
      <c r="F37" s="171" t="s">
        <v>129</v>
      </c>
      <c r="G37" s="170">
        <v>100</v>
      </c>
      <c r="H37" s="169">
        <f>H38</f>
        <v>30004859.489999998</v>
      </c>
      <c r="I37" s="169">
        <f t="shared" ref="I37:M37" si="19">I38</f>
        <v>0</v>
      </c>
      <c r="J37" s="169">
        <f t="shared" si="19"/>
        <v>30009859.489999998</v>
      </c>
      <c r="K37" s="169">
        <f t="shared" si="19"/>
        <v>0</v>
      </c>
      <c r="L37" s="169">
        <f t="shared" si="19"/>
        <v>30009859.489999998</v>
      </c>
      <c r="M37" s="169">
        <f t="shared" si="19"/>
        <v>0</v>
      </c>
    </row>
    <row r="38" spans="1:290" ht="37.5" x14ac:dyDescent="0.25">
      <c r="A38" s="172"/>
      <c r="B38" s="189" t="s">
        <v>155</v>
      </c>
      <c r="C38" s="172" t="s">
        <v>6</v>
      </c>
      <c r="D38" s="171" t="s">
        <v>110</v>
      </c>
      <c r="E38" s="171" t="s">
        <v>6</v>
      </c>
      <c r="F38" s="171" t="s">
        <v>129</v>
      </c>
      <c r="G38" s="170">
        <v>110</v>
      </c>
      <c r="H38" s="169">
        <v>30004859.489999998</v>
      </c>
      <c r="I38" s="247">
        <v>0</v>
      </c>
      <c r="J38" s="247">
        <v>30009859.489999998</v>
      </c>
      <c r="K38" s="247">
        <v>0</v>
      </c>
      <c r="L38" s="247">
        <v>30009859.489999998</v>
      </c>
      <c r="M38" s="169">
        <v>0</v>
      </c>
    </row>
    <row r="39" spans="1:290" ht="56.25" x14ac:dyDescent="0.25">
      <c r="A39" s="172"/>
      <c r="B39" s="173" t="s">
        <v>120</v>
      </c>
      <c r="C39" s="172" t="s">
        <v>6</v>
      </c>
      <c r="D39" s="171" t="s">
        <v>110</v>
      </c>
      <c r="E39" s="171" t="s">
        <v>6</v>
      </c>
      <c r="F39" s="171" t="s">
        <v>129</v>
      </c>
      <c r="G39" s="170">
        <v>200</v>
      </c>
      <c r="H39" s="169">
        <f>H40</f>
        <v>9238333.5700000003</v>
      </c>
      <c r="I39" s="169">
        <f t="shared" ref="I39:M39" si="20">I40</f>
        <v>0</v>
      </c>
      <c r="J39" s="169">
        <f t="shared" si="20"/>
        <v>9823133.5700000003</v>
      </c>
      <c r="K39" s="169">
        <f t="shared" si="20"/>
        <v>0</v>
      </c>
      <c r="L39" s="169">
        <f t="shared" si="20"/>
        <v>9037133.5700000003</v>
      </c>
      <c r="M39" s="169">
        <f t="shared" si="20"/>
        <v>0</v>
      </c>
    </row>
    <row r="40" spans="1:290" ht="56.25" x14ac:dyDescent="0.25">
      <c r="A40" s="172"/>
      <c r="B40" s="189" t="s">
        <v>121</v>
      </c>
      <c r="C40" s="172" t="s">
        <v>6</v>
      </c>
      <c r="D40" s="171" t="s">
        <v>110</v>
      </c>
      <c r="E40" s="171" t="s">
        <v>6</v>
      </c>
      <c r="F40" s="171" t="s">
        <v>129</v>
      </c>
      <c r="G40" s="170">
        <v>240</v>
      </c>
      <c r="H40" s="169">
        <v>9238333.5700000003</v>
      </c>
      <c r="I40" s="247">
        <v>0</v>
      </c>
      <c r="J40" s="247">
        <v>9823133.5700000003</v>
      </c>
      <c r="K40" s="247">
        <v>0</v>
      </c>
      <c r="L40" s="247">
        <v>9037133.5700000003</v>
      </c>
      <c r="M40" s="169">
        <v>0</v>
      </c>
    </row>
    <row r="41" spans="1:290" ht="18.75" x14ac:dyDescent="0.25">
      <c r="A41" s="172"/>
      <c r="B41" s="189" t="s">
        <v>115</v>
      </c>
      <c r="C41" s="172" t="s">
        <v>6</v>
      </c>
      <c r="D41" s="171" t="s">
        <v>110</v>
      </c>
      <c r="E41" s="171" t="s">
        <v>6</v>
      </c>
      <c r="F41" s="171" t="s">
        <v>129</v>
      </c>
      <c r="G41" s="170">
        <v>800</v>
      </c>
      <c r="H41" s="169">
        <f>H42</f>
        <v>181000</v>
      </c>
      <c r="I41" s="169">
        <f t="shared" ref="I41:M41" si="21">I42</f>
        <v>0</v>
      </c>
      <c r="J41" s="169">
        <f t="shared" si="21"/>
        <v>181000</v>
      </c>
      <c r="K41" s="169">
        <f t="shared" si="21"/>
        <v>0</v>
      </c>
      <c r="L41" s="169">
        <f t="shared" si="21"/>
        <v>181000</v>
      </c>
      <c r="M41" s="169">
        <f t="shared" si="21"/>
        <v>0</v>
      </c>
    </row>
    <row r="42" spans="1:290" ht="18.75" x14ac:dyDescent="0.25">
      <c r="A42" s="167" t="s">
        <v>1</v>
      </c>
      <c r="B42" s="189" t="s">
        <v>116</v>
      </c>
      <c r="C42" s="167" t="s">
        <v>6</v>
      </c>
      <c r="D42" s="166" t="s">
        <v>110</v>
      </c>
      <c r="E42" s="166" t="s">
        <v>6</v>
      </c>
      <c r="F42" s="166" t="s">
        <v>129</v>
      </c>
      <c r="G42" s="165">
        <v>850</v>
      </c>
      <c r="H42" s="161">
        <v>181000</v>
      </c>
      <c r="I42" s="164">
        <v>0</v>
      </c>
      <c r="J42" s="163">
        <v>181000</v>
      </c>
      <c r="K42" s="163">
        <v>0</v>
      </c>
      <c r="L42" s="163">
        <v>181000</v>
      </c>
      <c r="M42" s="162">
        <v>0</v>
      </c>
    </row>
    <row r="43" spans="1:290" ht="37.5" x14ac:dyDescent="0.25">
      <c r="A43" s="177" t="s">
        <v>1</v>
      </c>
      <c r="B43" s="178" t="s">
        <v>130</v>
      </c>
      <c r="C43" s="177" t="s">
        <v>6</v>
      </c>
      <c r="D43" s="176" t="s">
        <v>110</v>
      </c>
      <c r="E43" s="176" t="s">
        <v>6</v>
      </c>
      <c r="F43" s="176" t="s">
        <v>124</v>
      </c>
      <c r="G43" s="175" t="s">
        <v>1</v>
      </c>
      <c r="H43" s="174">
        <f>H44+H46</f>
        <v>101691921.73999999</v>
      </c>
      <c r="I43" s="174">
        <f t="shared" ref="I43:M43" si="22">I44+I46</f>
        <v>0</v>
      </c>
      <c r="J43" s="174">
        <f t="shared" si="22"/>
        <v>650000</v>
      </c>
      <c r="K43" s="174">
        <f t="shared" si="22"/>
        <v>0</v>
      </c>
      <c r="L43" s="174">
        <f t="shared" si="22"/>
        <v>600000</v>
      </c>
      <c r="M43" s="174">
        <f t="shared" si="22"/>
        <v>0</v>
      </c>
    </row>
    <row r="44" spans="1:290" ht="56.25" x14ac:dyDescent="0.25">
      <c r="A44" s="172" t="s">
        <v>1</v>
      </c>
      <c r="B44" s="173" t="s">
        <v>120</v>
      </c>
      <c r="C44" s="172" t="s">
        <v>6</v>
      </c>
      <c r="D44" s="171" t="s">
        <v>110</v>
      </c>
      <c r="E44" s="171" t="s">
        <v>6</v>
      </c>
      <c r="F44" s="171" t="s">
        <v>124</v>
      </c>
      <c r="G44" s="170">
        <v>200</v>
      </c>
      <c r="H44" s="169">
        <f>H45</f>
        <v>50000</v>
      </c>
      <c r="I44" s="169">
        <f t="shared" ref="I44:M44" si="23">I45</f>
        <v>0</v>
      </c>
      <c r="J44" s="169">
        <f t="shared" si="23"/>
        <v>650000</v>
      </c>
      <c r="K44" s="169">
        <f t="shared" si="23"/>
        <v>0</v>
      </c>
      <c r="L44" s="169">
        <f t="shared" si="23"/>
        <v>600000</v>
      </c>
      <c r="M44" s="169">
        <f t="shared" si="23"/>
        <v>0</v>
      </c>
    </row>
    <row r="45" spans="1:290" ht="56.25" x14ac:dyDescent="0.25">
      <c r="A45" s="167" t="s">
        <v>1</v>
      </c>
      <c r="B45" s="168" t="s">
        <v>121</v>
      </c>
      <c r="C45" s="167" t="s">
        <v>6</v>
      </c>
      <c r="D45" s="166" t="s">
        <v>110</v>
      </c>
      <c r="E45" s="166" t="s">
        <v>6</v>
      </c>
      <c r="F45" s="166" t="s">
        <v>124</v>
      </c>
      <c r="G45" s="165" t="s">
        <v>78</v>
      </c>
      <c r="H45" s="161">
        <v>50000</v>
      </c>
      <c r="I45" s="164">
        <v>0</v>
      </c>
      <c r="J45" s="163">
        <v>650000</v>
      </c>
      <c r="K45" s="163">
        <v>0</v>
      </c>
      <c r="L45" s="163">
        <v>600000</v>
      </c>
      <c r="M45" s="162">
        <v>0</v>
      </c>
    </row>
    <row r="46" spans="1:290" s="228" customFormat="1" ht="18.75" x14ac:dyDescent="0.25">
      <c r="A46" s="231" t="s">
        <v>1</v>
      </c>
      <c r="B46" s="178" t="s">
        <v>115</v>
      </c>
      <c r="C46" s="177" t="s">
        <v>6</v>
      </c>
      <c r="D46" s="176" t="s">
        <v>110</v>
      </c>
      <c r="E46" s="176" t="s">
        <v>6</v>
      </c>
      <c r="F46" s="176" t="s">
        <v>124</v>
      </c>
      <c r="G46" s="175">
        <v>800</v>
      </c>
      <c r="H46" s="174">
        <f>H47</f>
        <v>101641921.73999999</v>
      </c>
      <c r="I46" s="174">
        <f t="shared" ref="I46:M46" si="24">I47</f>
        <v>0</v>
      </c>
      <c r="J46" s="174">
        <f t="shared" si="24"/>
        <v>0</v>
      </c>
      <c r="K46" s="174">
        <f t="shared" si="24"/>
        <v>0</v>
      </c>
      <c r="L46" s="174">
        <f t="shared" si="24"/>
        <v>0</v>
      </c>
      <c r="M46" s="174">
        <f t="shared" si="24"/>
        <v>0</v>
      </c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G46" s="229"/>
      <c r="AH46" s="229"/>
      <c r="AI46" s="229"/>
      <c r="AJ46" s="229"/>
      <c r="AK46" s="229"/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29"/>
      <c r="BC46" s="229"/>
      <c r="BD46" s="229"/>
      <c r="BE46" s="229"/>
      <c r="BF46" s="229"/>
      <c r="BG46" s="229"/>
      <c r="BH46" s="229"/>
      <c r="BI46" s="229"/>
      <c r="BJ46" s="229"/>
      <c r="BK46" s="229"/>
      <c r="BL46" s="229"/>
      <c r="BM46" s="229"/>
      <c r="BN46" s="229"/>
      <c r="BO46" s="229"/>
      <c r="BP46" s="229"/>
      <c r="BQ46" s="229"/>
      <c r="BR46" s="229"/>
      <c r="BS46" s="229"/>
      <c r="BT46" s="229"/>
      <c r="BU46" s="229"/>
      <c r="BV46" s="229"/>
      <c r="BW46" s="229"/>
      <c r="BX46" s="229"/>
      <c r="BY46" s="229"/>
      <c r="BZ46" s="229"/>
      <c r="CA46" s="229"/>
      <c r="CB46" s="229"/>
      <c r="CC46" s="229"/>
      <c r="CD46" s="229"/>
      <c r="CE46" s="229"/>
      <c r="CF46" s="229"/>
      <c r="CG46" s="229"/>
      <c r="CH46" s="229"/>
      <c r="CI46" s="229"/>
      <c r="CJ46" s="229"/>
      <c r="CK46" s="229"/>
      <c r="CL46" s="229"/>
      <c r="CM46" s="229"/>
      <c r="CN46" s="229"/>
      <c r="CO46" s="229"/>
      <c r="CP46" s="229"/>
      <c r="CQ46" s="229"/>
      <c r="CR46" s="229"/>
      <c r="CS46" s="229"/>
      <c r="CT46" s="229"/>
      <c r="CU46" s="229"/>
      <c r="CV46" s="229"/>
      <c r="CW46" s="229"/>
      <c r="CX46" s="229"/>
      <c r="CY46" s="229"/>
      <c r="CZ46" s="229"/>
      <c r="DA46" s="229"/>
      <c r="DB46" s="229"/>
      <c r="DC46" s="229"/>
      <c r="DD46" s="229"/>
      <c r="DE46" s="229"/>
      <c r="DF46" s="229"/>
      <c r="DG46" s="229"/>
      <c r="DH46" s="229"/>
      <c r="DI46" s="229"/>
      <c r="DJ46" s="229"/>
      <c r="DK46" s="229"/>
      <c r="DL46" s="229"/>
      <c r="DM46" s="229"/>
      <c r="DN46" s="229"/>
      <c r="DO46" s="229"/>
      <c r="DP46" s="229"/>
      <c r="DQ46" s="229"/>
      <c r="DR46" s="229"/>
      <c r="DS46" s="229"/>
      <c r="DT46" s="229"/>
      <c r="DU46" s="229"/>
      <c r="DV46" s="229"/>
      <c r="DW46" s="229"/>
      <c r="DX46" s="229"/>
      <c r="DY46" s="229"/>
      <c r="DZ46" s="229"/>
      <c r="EA46" s="229"/>
      <c r="EB46" s="229"/>
      <c r="EC46" s="229"/>
      <c r="ED46" s="229"/>
      <c r="EE46" s="229"/>
      <c r="EF46" s="229"/>
      <c r="EG46" s="229"/>
      <c r="EH46" s="229"/>
      <c r="EI46" s="229"/>
      <c r="EJ46" s="229"/>
      <c r="EK46" s="229"/>
      <c r="EL46" s="229"/>
      <c r="EM46" s="229"/>
      <c r="EN46" s="229"/>
      <c r="EO46" s="229"/>
      <c r="EP46" s="229"/>
      <c r="EQ46" s="229"/>
      <c r="ER46" s="229"/>
      <c r="ES46" s="229"/>
      <c r="ET46" s="229"/>
      <c r="EU46" s="229"/>
      <c r="EV46" s="229"/>
      <c r="EW46" s="229"/>
      <c r="EX46" s="229"/>
      <c r="EY46" s="229"/>
      <c r="EZ46" s="229"/>
      <c r="FA46" s="229"/>
      <c r="FB46" s="229"/>
      <c r="FC46" s="229"/>
      <c r="FD46" s="229"/>
      <c r="FE46" s="229"/>
      <c r="FF46" s="229"/>
      <c r="FG46" s="229"/>
      <c r="FH46" s="229"/>
      <c r="FI46" s="229"/>
      <c r="FJ46" s="229"/>
      <c r="FK46" s="229"/>
      <c r="FL46" s="229"/>
      <c r="FM46" s="229"/>
      <c r="FN46" s="229"/>
      <c r="FO46" s="229"/>
      <c r="FP46" s="229"/>
      <c r="FQ46" s="229"/>
      <c r="FR46" s="229"/>
      <c r="FS46" s="229"/>
      <c r="FT46" s="229"/>
      <c r="FU46" s="229"/>
      <c r="FV46" s="229"/>
      <c r="FW46" s="229"/>
      <c r="FX46" s="229"/>
      <c r="FY46" s="229"/>
      <c r="FZ46" s="229"/>
      <c r="GA46" s="229"/>
      <c r="GB46" s="229"/>
      <c r="GC46" s="229"/>
      <c r="GD46" s="229"/>
      <c r="GE46" s="229"/>
      <c r="GF46" s="229"/>
      <c r="GG46" s="229"/>
      <c r="GH46" s="229"/>
      <c r="GI46" s="229"/>
      <c r="GJ46" s="229"/>
      <c r="GK46" s="229"/>
      <c r="GL46" s="229"/>
      <c r="GM46" s="229"/>
      <c r="GN46" s="229"/>
      <c r="GO46" s="229"/>
      <c r="GP46" s="229"/>
      <c r="GQ46" s="229"/>
      <c r="GR46" s="229"/>
      <c r="GS46" s="229"/>
      <c r="GT46" s="229"/>
      <c r="GU46" s="229"/>
      <c r="GV46" s="229"/>
      <c r="GW46" s="229"/>
      <c r="GX46" s="229"/>
      <c r="GY46" s="229"/>
      <c r="GZ46" s="229"/>
      <c r="HA46" s="229"/>
      <c r="HB46" s="229"/>
      <c r="HC46" s="229"/>
      <c r="HD46" s="229"/>
      <c r="HE46" s="229"/>
      <c r="HF46" s="229"/>
      <c r="HG46" s="229"/>
      <c r="HH46" s="229"/>
      <c r="HI46" s="229"/>
      <c r="HJ46" s="229"/>
      <c r="HK46" s="229"/>
      <c r="HL46" s="229"/>
      <c r="HM46" s="229"/>
      <c r="HN46" s="229"/>
      <c r="HO46" s="229"/>
      <c r="HP46" s="229"/>
      <c r="HQ46" s="229"/>
      <c r="HR46" s="229"/>
      <c r="HS46" s="229"/>
      <c r="HT46" s="229"/>
      <c r="HU46" s="229"/>
      <c r="HV46" s="229"/>
      <c r="HW46" s="229"/>
      <c r="HX46" s="229"/>
      <c r="HY46" s="229"/>
      <c r="HZ46" s="229"/>
      <c r="IA46" s="229"/>
      <c r="IB46" s="229"/>
      <c r="IC46" s="229"/>
      <c r="ID46" s="229"/>
      <c r="IE46" s="229"/>
      <c r="IF46" s="229"/>
      <c r="IG46" s="229"/>
      <c r="IH46" s="229"/>
      <c r="II46" s="229"/>
      <c r="IJ46" s="229"/>
      <c r="IK46" s="229"/>
      <c r="IL46" s="229"/>
      <c r="IM46" s="229"/>
      <c r="IN46" s="229"/>
      <c r="IO46" s="229"/>
      <c r="IP46" s="229"/>
      <c r="IQ46" s="229"/>
      <c r="IR46" s="229"/>
      <c r="IS46" s="229"/>
      <c r="IT46" s="229"/>
      <c r="IU46" s="229"/>
      <c r="IV46" s="229"/>
      <c r="IW46" s="229"/>
      <c r="IX46" s="229"/>
      <c r="IY46" s="229"/>
      <c r="IZ46" s="229"/>
      <c r="JA46" s="229"/>
      <c r="JB46" s="229"/>
      <c r="JC46" s="229"/>
      <c r="JD46" s="229"/>
      <c r="JE46" s="229"/>
      <c r="JF46" s="229"/>
      <c r="JG46" s="229"/>
      <c r="JH46" s="229"/>
      <c r="JI46" s="229"/>
      <c r="JJ46" s="229"/>
      <c r="JK46" s="229"/>
      <c r="JL46" s="229"/>
      <c r="JM46" s="229"/>
      <c r="JN46" s="229"/>
      <c r="JO46" s="229"/>
      <c r="JP46" s="229"/>
      <c r="JQ46" s="229"/>
      <c r="JR46" s="229"/>
      <c r="JS46" s="229"/>
      <c r="JT46" s="229"/>
      <c r="JU46" s="229"/>
      <c r="JV46" s="229"/>
      <c r="JW46" s="229"/>
      <c r="JX46" s="229"/>
      <c r="JY46" s="229"/>
      <c r="JZ46" s="229"/>
      <c r="KA46" s="229"/>
      <c r="KB46" s="229"/>
      <c r="KC46" s="229"/>
      <c r="KD46" s="229"/>
    </row>
    <row r="47" spans="1:290" s="228" customFormat="1" ht="18.75" x14ac:dyDescent="0.25">
      <c r="A47" s="227" t="s">
        <v>1</v>
      </c>
      <c r="B47" s="173" t="s">
        <v>131</v>
      </c>
      <c r="C47" s="172" t="s">
        <v>6</v>
      </c>
      <c r="D47" s="171" t="s">
        <v>110</v>
      </c>
      <c r="E47" s="171" t="s">
        <v>6</v>
      </c>
      <c r="F47" s="171" t="s">
        <v>124</v>
      </c>
      <c r="G47" s="170" t="s">
        <v>132</v>
      </c>
      <c r="H47" s="169">
        <v>101641921.73999999</v>
      </c>
      <c r="I47" s="248">
        <v>0</v>
      </c>
      <c r="J47" s="249">
        <v>0</v>
      </c>
      <c r="K47" s="249">
        <v>0</v>
      </c>
      <c r="L47" s="249">
        <v>0</v>
      </c>
      <c r="M47" s="250">
        <v>0</v>
      </c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29"/>
      <c r="BH47" s="229"/>
      <c r="BI47" s="229"/>
      <c r="BJ47" s="229"/>
      <c r="BK47" s="229"/>
      <c r="BL47" s="229"/>
      <c r="BM47" s="229"/>
      <c r="BN47" s="229"/>
      <c r="BO47" s="229"/>
      <c r="BP47" s="229"/>
      <c r="BQ47" s="229"/>
      <c r="BR47" s="229"/>
      <c r="BS47" s="229"/>
      <c r="BT47" s="229"/>
      <c r="BU47" s="229"/>
      <c r="BV47" s="229"/>
      <c r="BW47" s="229"/>
      <c r="BX47" s="229"/>
      <c r="BY47" s="229"/>
      <c r="BZ47" s="229"/>
      <c r="CA47" s="229"/>
      <c r="CB47" s="229"/>
      <c r="CC47" s="229"/>
      <c r="CD47" s="229"/>
      <c r="CE47" s="229"/>
      <c r="CF47" s="229"/>
      <c r="CG47" s="229"/>
      <c r="CH47" s="229"/>
      <c r="CI47" s="229"/>
      <c r="CJ47" s="229"/>
      <c r="CK47" s="229"/>
      <c r="CL47" s="229"/>
      <c r="CM47" s="229"/>
      <c r="CN47" s="229"/>
      <c r="CO47" s="229"/>
      <c r="CP47" s="229"/>
      <c r="CQ47" s="229"/>
      <c r="CR47" s="229"/>
      <c r="CS47" s="229"/>
      <c r="CT47" s="229"/>
      <c r="CU47" s="229"/>
      <c r="CV47" s="229"/>
      <c r="CW47" s="229"/>
      <c r="CX47" s="229"/>
      <c r="CY47" s="229"/>
      <c r="CZ47" s="229"/>
      <c r="DA47" s="229"/>
      <c r="DB47" s="229"/>
      <c r="DC47" s="229"/>
      <c r="DD47" s="229"/>
      <c r="DE47" s="229"/>
      <c r="DF47" s="229"/>
      <c r="DG47" s="229"/>
      <c r="DH47" s="229"/>
      <c r="DI47" s="229"/>
      <c r="DJ47" s="229"/>
      <c r="DK47" s="229"/>
      <c r="DL47" s="229"/>
      <c r="DM47" s="229"/>
      <c r="DN47" s="229"/>
      <c r="DO47" s="229"/>
      <c r="DP47" s="229"/>
      <c r="DQ47" s="229"/>
      <c r="DR47" s="229"/>
      <c r="DS47" s="229"/>
      <c r="DT47" s="229"/>
      <c r="DU47" s="229"/>
      <c r="DV47" s="229"/>
      <c r="DW47" s="229"/>
      <c r="DX47" s="229"/>
      <c r="DY47" s="229"/>
      <c r="DZ47" s="229"/>
      <c r="EA47" s="229"/>
      <c r="EB47" s="229"/>
      <c r="EC47" s="229"/>
      <c r="ED47" s="229"/>
      <c r="EE47" s="229"/>
      <c r="EF47" s="229"/>
      <c r="EG47" s="229"/>
      <c r="EH47" s="229"/>
      <c r="EI47" s="229"/>
      <c r="EJ47" s="229"/>
      <c r="EK47" s="229"/>
      <c r="EL47" s="229"/>
      <c r="EM47" s="229"/>
      <c r="EN47" s="229"/>
      <c r="EO47" s="229"/>
      <c r="EP47" s="229"/>
      <c r="EQ47" s="229"/>
      <c r="ER47" s="229"/>
      <c r="ES47" s="229"/>
      <c r="ET47" s="229"/>
      <c r="EU47" s="229"/>
      <c r="EV47" s="229"/>
      <c r="EW47" s="229"/>
      <c r="EX47" s="229"/>
      <c r="EY47" s="229"/>
      <c r="EZ47" s="229"/>
      <c r="FA47" s="229"/>
      <c r="FB47" s="229"/>
      <c r="FC47" s="229"/>
      <c r="FD47" s="229"/>
      <c r="FE47" s="229"/>
      <c r="FF47" s="229"/>
      <c r="FG47" s="229"/>
      <c r="FH47" s="229"/>
      <c r="FI47" s="229"/>
      <c r="FJ47" s="229"/>
      <c r="FK47" s="229"/>
      <c r="FL47" s="229"/>
      <c r="FM47" s="229"/>
      <c r="FN47" s="229"/>
      <c r="FO47" s="229"/>
      <c r="FP47" s="229"/>
      <c r="FQ47" s="229"/>
      <c r="FR47" s="229"/>
      <c r="FS47" s="229"/>
      <c r="FT47" s="229"/>
      <c r="FU47" s="229"/>
      <c r="FV47" s="229"/>
      <c r="FW47" s="229"/>
      <c r="FX47" s="229"/>
      <c r="FY47" s="229"/>
      <c r="FZ47" s="229"/>
      <c r="GA47" s="229"/>
      <c r="GB47" s="229"/>
      <c r="GC47" s="229"/>
      <c r="GD47" s="229"/>
      <c r="GE47" s="229"/>
      <c r="GF47" s="229"/>
      <c r="GG47" s="229"/>
      <c r="GH47" s="229"/>
      <c r="GI47" s="229"/>
      <c r="GJ47" s="229"/>
      <c r="GK47" s="229"/>
      <c r="GL47" s="229"/>
      <c r="GM47" s="229"/>
      <c r="GN47" s="229"/>
      <c r="GO47" s="229"/>
      <c r="GP47" s="229"/>
      <c r="GQ47" s="229"/>
      <c r="GR47" s="229"/>
      <c r="GS47" s="229"/>
      <c r="GT47" s="229"/>
      <c r="GU47" s="229"/>
      <c r="GV47" s="229"/>
      <c r="GW47" s="229"/>
      <c r="GX47" s="229"/>
      <c r="GY47" s="229"/>
      <c r="GZ47" s="229"/>
      <c r="HA47" s="229"/>
      <c r="HB47" s="229"/>
      <c r="HC47" s="229"/>
      <c r="HD47" s="229"/>
      <c r="HE47" s="229"/>
      <c r="HF47" s="229"/>
      <c r="HG47" s="229"/>
      <c r="HH47" s="229"/>
      <c r="HI47" s="229"/>
      <c r="HJ47" s="229"/>
      <c r="HK47" s="229"/>
      <c r="HL47" s="229"/>
      <c r="HM47" s="229"/>
      <c r="HN47" s="229"/>
      <c r="HO47" s="229"/>
      <c r="HP47" s="229"/>
      <c r="HQ47" s="229"/>
      <c r="HR47" s="229"/>
      <c r="HS47" s="229"/>
      <c r="HT47" s="229"/>
      <c r="HU47" s="229"/>
      <c r="HV47" s="229"/>
      <c r="HW47" s="229"/>
      <c r="HX47" s="229"/>
      <c r="HY47" s="229"/>
      <c r="HZ47" s="229"/>
      <c r="IA47" s="229"/>
      <c r="IB47" s="229"/>
      <c r="IC47" s="229"/>
      <c r="ID47" s="229"/>
      <c r="IE47" s="229"/>
      <c r="IF47" s="229"/>
      <c r="IG47" s="229"/>
      <c r="IH47" s="229"/>
      <c r="II47" s="229"/>
      <c r="IJ47" s="229"/>
      <c r="IK47" s="229"/>
      <c r="IL47" s="229"/>
      <c r="IM47" s="229"/>
      <c r="IN47" s="229"/>
      <c r="IO47" s="229"/>
      <c r="IP47" s="229"/>
      <c r="IQ47" s="229"/>
      <c r="IR47" s="229"/>
      <c r="IS47" s="229"/>
      <c r="IT47" s="229"/>
      <c r="IU47" s="229"/>
      <c r="IV47" s="229"/>
      <c r="IW47" s="229"/>
      <c r="IX47" s="229"/>
      <c r="IY47" s="229"/>
      <c r="IZ47" s="229"/>
      <c r="JA47" s="229"/>
      <c r="JB47" s="229"/>
      <c r="JC47" s="229"/>
      <c r="JD47" s="229"/>
      <c r="JE47" s="229"/>
      <c r="JF47" s="229"/>
      <c r="JG47" s="229"/>
      <c r="JH47" s="229"/>
      <c r="JI47" s="229"/>
      <c r="JJ47" s="229"/>
      <c r="JK47" s="229"/>
      <c r="JL47" s="229"/>
      <c r="JM47" s="229"/>
      <c r="JN47" s="229"/>
      <c r="JO47" s="229"/>
      <c r="JP47" s="229"/>
      <c r="JQ47" s="229"/>
      <c r="JR47" s="229"/>
      <c r="JS47" s="229"/>
      <c r="JT47" s="229"/>
      <c r="JU47" s="229"/>
      <c r="JV47" s="229"/>
      <c r="JW47" s="229"/>
      <c r="JX47" s="229"/>
      <c r="JY47" s="229"/>
      <c r="JZ47" s="229"/>
      <c r="KA47" s="229"/>
      <c r="KB47" s="229"/>
      <c r="KC47" s="229"/>
      <c r="KD47" s="229"/>
    </row>
    <row r="48" spans="1:290" s="228" customFormat="1" ht="75" x14ac:dyDescent="0.25">
      <c r="A48" s="231" t="s">
        <v>1</v>
      </c>
      <c r="B48" s="189" t="s">
        <v>118</v>
      </c>
      <c r="C48" s="190" t="s">
        <v>6</v>
      </c>
      <c r="D48" s="185" t="s">
        <v>110</v>
      </c>
      <c r="E48" s="185" t="s">
        <v>6</v>
      </c>
      <c r="F48" s="185" t="s">
        <v>119</v>
      </c>
      <c r="G48" s="187" t="s">
        <v>1</v>
      </c>
      <c r="H48" s="161">
        <f>H49</f>
        <v>462.32</v>
      </c>
      <c r="I48" s="161">
        <f t="shared" ref="I48:M48" si="25">I49</f>
        <v>462.32</v>
      </c>
      <c r="J48" s="161">
        <f t="shared" si="25"/>
        <v>50851.43</v>
      </c>
      <c r="K48" s="161">
        <f t="shared" si="25"/>
        <v>50851.43</v>
      </c>
      <c r="L48" s="161">
        <f t="shared" si="25"/>
        <v>468.64</v>
      </c>
      <c r="M48" s="161">
        <f t="shared" si="25"/>
        <v>468.64</v>
      </c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29"/>
      <c r="BP48" s="229"/>
      <c r="BQ48" s="229"/>
      <c r="BR48" s="229"/>
      <c r="BS48" s="229"/>
      <c r="BT48" s="229"/>
      <c r="BU48" s="229"/>
      <c r="BV48" s="229"/>
      <c r="BW48" s="229"/>
      <c r="BX48" s="229"/>
      <c r="BY48" s="229"/>
      <c r="BZ48" s="229"/>
      <c r="CA48" s="229"/>
      <c r="CB48" s="229"/>
      <c r="CC48" s="229"/>
      <c r="CD48" s="229"/>
      <c r="CE48" s="229"/>
      <c r="CF48" s="229"/>
      <c r="CG48" s="229"/>
      <c r="CH48" s="229"/>
      <c r="CI48" s="229"/>
      <c r="CJ48" s="229"/>
      <c r="CK48" s="229"/>
      <c r="CL48" s="229"/>
      <c r="CM48" s="229"/>
      <c r="CN48" s="229"/>
      <c r="CO48" s="229"/>
      <c r="CP48" s="229"/>
      <c r="CQ48" s="229"/>
      <c r="CR48" s="229"/>
      <c r="CS48" s="229"/>
      <c r="CT48" s="229"/>
      <c r="CU48" s="229"/>
      <c r="CV48" s="229"/>
      <c r="CW48" s="229"/>
      <c r="CX48" s="229"/>
      <c r="CY48" s="229"/>
      <c r="CZ48" s="229"/>
      <c r="DA48" s="229"/>
      <c r="DB48" s="229"/>
      <c r="DC48" s="229"/>
      <c r="DD48" s="229"/>
      <c r="DE48" s="229"/>
      <c r="DF48" s="229"/>
      <c r="DG48" s="229"/>
      <c r="DH48" s="229"/>
      <c r="DI48" s="229"/>
      <c r="DJ48" s="229"/>
      <c r="DK48" s="229"/>
      <c r="DL48" s="229"/>
      <c r="DM48" s="229"/>
      <c r="DN48" s="229"/>
      <c r="DO48" s="229"/>
      <c r="DP48" s="229"/>
      <c r="DQ48" s="229"/>
      <c r="DR48" s="229"/>
      <c r="DS48" s="229"/>
      <c r="DT48" s="229"/>
      <c r="DU48" s="229"/>
      <c r="DV48" s="229"/>
      <c r="DW48" s="229"/>
      <c r="DX48" s="229"/>
      <c r="DY48" s="229"/>
      <c r="DZ48" s="229"/>
      <c r="EA48" s="229"/>
      <c r="EB48" s="229"/>
      <c r="EC48" s="229"/>
      <c r="ED48" s="229"/>
      <c r="EE48" s="229"/>
      <c r="EF48" s="229"/>
      <c r="EG48" s="229"/>
      <c r="EH48" s="229"/>
      <c r="EI48" s="229"/>
      <c r="EJ48" s="229"/>
      <c r="EK48" s="229"/>
      <c r="EL48" s="229"/>
      <c r="EM48" s="229"/>
      <c r="EN48" s="229"/>
      <c r="EO48" s="229"/>
      <c r="EP48" s="229"/>
      <c r="EQ48" s="229"/>
      <c r="ER48" s="229"/>
      <c r="ES48" s="229"/>
      <c r="ET48" s="229"/>
      <c r="EU48" s="229"/>
      <c r="EV48" s="229"/>
      <c r="EW48" s="229"/>
      <c r="EX48" s="229"/>
      <c r="EY48" s="229"/>
      <c r="EZ48" s="229"/>
      <c r="FA48" s="229"/>
      <c r="FB48" s="229"/>
      <c r="FC48" s="229"/>
      <c r="FD48" s="229"/>
      <c r="FE48" s="229"/>
      <c r="FF48" s="229"/>
      <c r="FG48" s="229"/>
      <c r="FH48" s="229"/>
      <c r="FI48" s="229"/>
      <c r="FJ48" s="229"/>
      <c r="FK48" s="229"/>
      <c r="FL48" s="229"/>
      <c r="FM48" s="229"/>
      <c r="FN48" s="229"/>
      <c r="FO48" s="229"/>
      <c r="FP48" s="229"/>
      <c r="FQ48" s="229"/>
      <c r="FR48" s="229"/>
      <c r="FS48" s="229"/>
      <c r="FT48" s="229"/>
      <c r="FU48" s="229"/>
      <c r="FV48" s="229"/>
      <c r="FW48" s="229"/>
      <c r="FX48" s="229"/>
      <c r="FY48" s="229"/>
      <c r="FZ48" s="229"/>
      <c r="GA48" s="229"/>
      <c r="GB48" s="229"/>
      <c r="GC48" s="229"/>
      <c r="GD48" s="229"/>
      <c r="GE48" s="229"/>
      <c r="GF48" s="229"/>
      <c r="GG48" s="229"/>
      <c r="GH48" s="229"/>
      <c r="GI48" s="229"/>
      <c r="GJ48" s="229"/>
      <c r="GK48" s="229"/>
      <c r="GL48" s="229"/>
      <c r="GM48" s="229"/>
      <c r="GN48" s="229"/>
      <c r="GO48" s="229"/>
      <c r="GP48" s="229"/>
      <c r="GQ48" s="229"/>
      <c r="GR48" s="229"/>
      <c r="GS48" s="229"/>
      <c r="GT48" s="229"/>
      <c r="GU48" s="229"/>
      <c r="GV48" s="229"/>
      <c r="GW48" s="229"/>
      <c r="GX48" s="229"/>
      <c r="GY48" s="229"/>
      <c r="GZ48" s="229"/>
      <c r="HA48" s="229"/>
      <c r="HB48" s="229"/>
      <c r="HC48" s="229"/>
      <c r="HD48" s="229"/>
      <c r="HE48" s="229"/>
      <c r="HF48" s="229"/>
      <c r="HG48" s="229"/>
      <c r="HH48" s="229"/>
      <c r="HI48" s="229"/>
      <c r="HJ48" s="229"/>
      <c r="HK48" s="229"/>
      <c r="HL48" s="229"/>
      <c r="HM48" s="229"/>
      <c r="HN48" s="229"/>
      <c r="HO48" s="229"/>
      <c r="HP48" s="229"/>
      <c r="HQ48" s="229"/>
      <c r="HR48" s="229"/>
      <c r="HS48" s="229"/>
      <c r="HT48" s="229"/>
      <c r="HU48" s="229"/>
      <c r="HV48" s="229"/>
      <c r="HW48" s="229"/>
      <c r="HX48" s="229"/>
      <c r="HY48" s="229"/>
      <c r="HZ48" s="229"/>
      <c r="IA48" s="229"/>
      <c r="IB48" s="229"/>
      <c r="IC48" s="229"/>
      <c r="ID48" s="229"/>
      <c r="IE48" s="229"/>
      <c r="IF48" s="229"/>
      <c r="IG48" s="229"/>
      <c r="IH48" s="229"/>
      <c r="II48" s="229"/>
      <c r="IJ48" s="229"/>
      <c r="IK48" s="229"/>
      <c r="IL48" s="229"/>
      <c r="IM48" s="229"/>
      <c r="IN48" s="229"/>
      <c r="IO48" s="229"/>
      <c r="IP48" s="229"/>
      <c r="IQ48" s="229"/>
      <c r="IR48" s="229"/>
      <c r="IS48" s="229"/>
      <c r="IT48" s="229"/>
      <c r="IU48" s="229"/>
      <c r="IV48" s="229"/>
      <c r="IW48" s="229"/>
      <c r="IX48" s="229"/>
      <c r="IY48" s="229"/>
      <c r="IZ48" s="229"/>
      <c r="JA48" s="229"/>
      <c r="JB48" s="229"/>
      <c r="JC48" s="229"/>
      <c r="JD48" s="229"/>
      <c r="JE48" s="229"/>
      <c r="JF48" s="229"/>
      <c r="JG48" s="229"/>
      <c r="JH48" s="229"/>
      <c r="JI48" s="229"/>
      <c r="JJ48" s="229"/>
      <c r="JK48" s="229"/>
      <c r="JL48" s="229"/>
      <c r="JM48" s="229"/>
      <c r="JN48" s="229"/>
      <c r="JO48" s="229"/>
      <c r="JP48" s="229"/>
      <c r="JQ48" s="229"/>
      <c r="JR48" s="229"/>
      <c r="JS48" s="229"/>
      <c r="JT48" s="229"/>
      <c r="JU48" s="229"/>
      <c r="JV48" s="229"/>
      <c r="JW48" s="229"/>
      <c r="JX48" s="229"/>
      <c r="JY48" s="229"/>
      <c r="JZ48" s="229"/>
      <c r="KA48" s="229"/>
      <c r="KB48" s="229"/>
      <c r="KC48" s="229"/>
      <c r="KD48" s="229"/>
    </row>
    <row r="49" spans="1:290" s="228" customFormat="1" ht="56.25" x14ac:dyDescent="0.25">
      <c r="A49" s="227" t="s">
        <v>1</v>
      </c>
      <c r="B49" s="173" t="s">
        <v>120</v>
      </c>
      <c r="C49" s="172" t="s">
        <v>6</v>
      </c>
      <c r="D49" s="171" t="s">
        <v>110</v>
      </c>
      <c r="E49" s="171" t="s">
        <v>6</v>
      </c>
      <c r="F49" s="171" t="s">
        <v>119</v>
      </c>
      <c r="G49" s="170">
        <v>200</v>
      </c>
      <c r="H49" s="169">
        <f>H50</f>
        <v>462.32</v>
      </c>
      <c r="I49" s="169">
        <f t="shared" ref="I49:M49" si="26">I50</f>
        <v>462.32</v>
      </c>
      <c r="J49" s="169">
        <f t="shared" si="26"/>
        <v>50851.43</v>
      </c>
      <c r="K49" s="169">
        <f t="shared" si="26"/>
        <v>50851.43</v>
      </c>
      <c r="L49" s="169">
        <f t="shared" si="26"/>
        <v>468.64</v>
      </c>
      <c r="M49" s="169">
        <f t="shared" si="26"/>
        <v>468.64</v>
      </c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29"/>
      <c r="BP49" s="229"/>
      <c r="BQ49" s="229"/>
      <c r="BR49" s="229"/>
      <c r="BS49" s="229"/>
      <c r="BT49" s="229"/>
      <c r="BU49" s="229"/>
      <c r="BV49" s="229"/>
      <c r="BW49" s="229"/>
      <c r="BX49" s="229"/>
      <c r="BY49" s="229"/>
      <c r="BZ49" s="229"/>
      <c r="CA49" s="229"/>
      <c r="CB49" s="229"/>
      <c r="CC49" s="229"/>
      <c r="CD49" s="229"/>
      <c r="CE49" s="229"/>
      <c r="CF49" s="229"/>
      <c r="CG49" s="229"/>
      <c r="CH49" s="229"/>
      <c r="CI49" s="229"/>
      <c r="CJ49" s="229"/>
      <c r="CK49" s="229"/>
      <c r="CL49" s="229"/>
      <c r="CM49" s="229"/>
      <c r="CN49" s="229"/>
      <c r="CO49" s="229"/>
      <c r="CP49" s="229"/>
      <c r="CQ49" s="229"/>
      <c r="CR49" s="229"/>
      <c r="CS49" s="229"/>
      <c r="CT49" s="229"/>
      <c r="CU49" s="229"/>
      <c r="CV49" s="229"/>
      <c r="CW49" s="229"/>
      <c r="CX49" s="229"/>
      <c r="CY49" s="229"/>
      <c r="CZ49" s="229"/>
      <c r="DA49" s="229"/>
      <c r="DB49" s="229"/>
      <c r="DC49" s="229"/>
      <c r="DD49" s="229"/>
      <c r="DE49" s="229"/>
      <c r="DF49" s="229"/>
      <c r="DG49" s="229"/>
      <c r="DH49" s="229"/>
      <c r="DI49" s="229"/>
      <c r="DJ49" s="229"/>
      <c r="DK49" s="229"/>
      <c r="DL49" s="229"/>
      <c r="DM49" s="229"/>
      <c r="DN49" s="229"/>
      <c r="DO49" s="229"/>
      <c r="DP49" s="229"/>
      <c r="DQ49" s="229"/>
      <c r="DR49" s="229"/>
      <c r="DS49" s="229"/>
      <c r="DT49" s="229"/>
      <c r="DU49" s="229"/>
      <c r="DV49" s="229"/>
      <c r="DW49" s="229"/>
      <c r="DX49" s="229"/>
      <c r="DY49" s="229"/>
      <c r="DZ49" s="229"/>
      <c r="EA49" s="229"/>
      <c r="EB49" s="229"/>
      <c r="EC49" s="229"/>
      <c r="ED49" s="229"/>
      <c r="EE49" s="229"/>
      <c r="EF49" s="229"/>
      <c r="EG49" s="229"/>
      <c r="EH49" s="229"/>
      <c r="EI49" s="229"/>
      <c r="EJ49" s="229"/>
      <c r="EK49" s="229"/>
      <c r="EL49" s="229"/>
      <c r="EM49" s="229"/>
      <c r="EN49" s="229"/>
      <c r="EO49" s="229"/>
      <c r="EP49" s="229"/>
      <c r="EQ49" s="229"/>
      <c r="ER49" s="229"/>
      <c r="ES49" s="229"/>
      <c r="ET49" s="229"/>
      <c r="EU49" s="229"/>
      <c r="EV49" s="229"/>
      <c r="EW49" s="229"/>
      <c r="EX49" s="229"/>
      <c r="EY49" s="229"/>
      <c r="EZ49" s="229"/>
      <c r="FA49" s="229"/>
      <c r="FB49" s="229"/>
      <c r="FC49" s="229"/>
      <c r="FD49" s="229"/>
      <c r="FE49" s="229"/>
      <c r="FF49" s="229"/>
      <c r="FG49" s="229"/>
      <c r="FH49" s="229"/>
      <c r="FI49" s="229"/>
      <c r="FJ49" s="229"/>
      <c r="FK49" s="229"/>
      <c r="FL49" s="229"/>
      <c r="FM49" s="229"/>
      <c r="FN49" s="229"/>
      <c r="FO49" s="229"/>
      <c r="FP49" s="229"/>
      <c r="FQ49" s="229"/>
      <c r="FR49" s="229"/>
      <c r="FS49" s="229"/>
      <c r="FT49" s="229"/>
      <c r="FU49" s="229"/>
      <c r="FV49" s="229"/>
      <c r="FW49" s="229"/>
      <c r="FX49" s="229"/>
      <c r="FY49" s="229"/>
      <c r="FZ49" s="229"/>
      <c r="GA49" s="229"/>
      <c r="GB49" s="229"/>
      <c r="GC49" s="229"/>
      <c r="GD49" s="229"/>
      <c r="GE49" s="229"/>
      <c r="GF49" s="229"/>
      <c r="GG49" s="229"/>
      <c r="GH49" s="229"/>
      <c r="GI49" s="229"/>
      <c r="GJ49" s="229"/>
      <c r="GK49" s="229"/>
      <c r="GL49" s="229"/>
      <c r="GM49" s="229"/>
      <c r="GN49" s="229"/>
      <c r="GO49" s="229"/>
      <c r="GP49" s="229"/>
      <c r="GQ49" s="229"/>
      <c r="GR49" s="229"/>
      <c r="GS49" s="229"/>
      <c r="GT49" s="229"/>
      <c r="GU49" s="229"/>
      <c r="GV49" s="229"/>
      <c r="GW49" s="229"/>
      <c r="GX49" s="229"/>
      <c r="GY49" s="229"/>
      <c r="GZ49" s="229"/>
      <c r="HA49" s="229"/>
      <c r="HB49" s="229"/>
      <c r="HC49" s="229"/>
      <c r="HD49" s="229"/>
      <c r="HE49" s="229"/>
      <c r="HF49" s="229"/>
      <c r="HG49" s="229"/>
      <c r="HH49" s="229"/>
      <c r="HI49" s="229"/>
      <c r="HJ49" s="229"/>
      <c r="HK49" s="229"/>
      <c r="HL49" s="229"/>
      <c r="HM49" s="229"/>
      <c r="HN49" s="229"/>
      <c r="HO49" s="229"/>
      <c r="HP49" s="229"/>
      <c r="HQ49" s="229"/>
      <c r="HR49" s="229"/>
      <c r="HS49" s="229"/>
      <c r="HT49" s="229"/>
      <c r="HU49" s="229"/>
      <c r="HV49" s="229"/>
      <c r="HW49" s="229"/>
      <c r="HX49" s="229"/>
      <c r="HY49" s="229"/>
      <c r="HZ49" s="229"/>
      <c r="IA49" s="229"/>
      <c r="IB49" s="229"/>
      <c r="IC49" s="229"/>
      <c r="ID49" s="229"/>
      <c r="IE49" s="229"/>
      <c r="IF49" s="229"/>
      <c r="IG49" s="229"/>
      <c r="IH49" s="229"/>
      <c r="II49" s="229"/>
      <c r="IJ49" s="229"/>
      <c r="IK49" s="229"/>
      <c r="IL49" s="229"/>
      <c r="IM49" s="229"/>
      <c r="IN49" s="229"/>
      <c r="IO49" s="229"/>
      <c r="IP49" s="229"/>
      <c r="IQ49" s="229"/>
      <c r="IR49" s="229"/>
      <c r="IS49" s="229"/>
      <c r="IT49" s="229"/>
      <c r="IU49" s="229"/>
      <c r="IV49" s="229"/>
      <c r="IW49" s="229"/>
      <c r="IX49" s="229"/>
      <c r="IY49" s="229"/>
      <c r="IZ49" s="229"/>
      <c r="JA49" s="229"/>
      <c r="JB49" s="229"/>
      <c r="JC49" s="229"/>
      <c r="JD49" s="229"/>
      <c r="JE49" s="229"/>
      <c r="JF49" s="229"/>
      <c r="JG49" s="229"/>
      <c r="JH49" s="229"/>
      <c r="JI49" s="229"/>
      <c r="JJ49" s="229"/>
      <c r="JK49" s="229"/>
      <c r="JL49" s="229"/>
      <c r="JM49" s="229"/>
      <c r="JN49" s="229"/>
      <c r="JO49" s="229"/>
      <c r="JP49" s="229"/>
      <c r="JQ49" s="229"/>
      <c r="JR49" s="229"/>
      <c r="JS49" s="229"/>
      <c r="JT49" s="229"/>
      <c r="JU49" s="229"/>
      <c r="JV49" s="229"/>
      <c r="JW49" s="229"/>
      <c r="JX49" s="229"/>
      <c r="JY49" s="229"/>
      <c r="JZ49" s="229"/>
      <c r="KA49" s="229"/>
      <c r="KB49" s="229"/>
      <c r="KC49" s="229"/>
      <c r="KD49" s="229"/>
    </row>
    <row r="50" spans="1:290" s="228" customFormat="1" ht="56.25" x14ac:dyDescent="0.25">
      <c r="A50" s="222" t="s">
        <v>1</v>
      </c>
      <c r="B50" s="189" t="s">
        <v>121</v>
      </c>
      <c r="C50" s="190" t="s">
        <v>6</v>
      </c>
      <c r="D50" s="185" t="s">
        <v>110</v>
      </c>
      <c r="E50" s="185" t="s">
        <v>6</v>
      </c>
      <c r="F50" s="185" t="s">
        <v>119</v>
      </c>
      <c r="G50" s="187" t="s">
        <v>78</v>
      </c>
      <c r="H50" s="161">
        <v>462.32</v>
      </c>
      <c r="I50" s="184">
        <v>462.32</v>
      </c>
      <c r="J50" s="183">
        <v>50851.43</v>
      </c>
      <c r="K50" s="183">
        <v>50851.43</v>
      </c>
      <c r="L50" s="183">
        <v>468.64</v>
      </c>
      <c r="M50" s="182">
        <v>468.64</v>
      </c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29"/>
      <c r="BP50" s="229"/>
      <c r="BQ50" s="229"/>
      <c r="BR50" s="229"/>
      <c r="BS50" s="229"/>
      <c r="BT50" s="229"/>
      <c r="BU50" s="229"/>
      <c r="BV50" s="229"/>
      <c r="BW50" s="229"/>
      <c r="BX50" s="229"/>
      <c r="BY50" s="229"/>
      <c r="BZ50" s="229"/>
      <c r="CA50" s="229"/>
      <c r="CB50" s="229"/>
      <c r="CC50" s="229"/>
      <c r="CD50" s="229"/>
      <c r="CE50" s="229"/>
      <c r="CF50" s="229"/>
      <c r="CG50" s="229"/>
      <c r="CH50" s="229"/>
      <c r="CI50" s="229"/>
      <c r="CJ50" s="229"/>
      <c r="CK50" s="229"/>
      <c r="CL50" s="229"/>
      <c r="CM50" s="229"/>
      <c r="CN50" s="229"/>
      <c r="CO50" s="229"/>
      <c r="CP50" s="229"/>
      <c r="CQ50" s="229"/>
      <c r="CR50" s="229"/>
      <c r="CS50" s="229"/>
      <c r="CT50" s="229"/>
      <c r="CU50" s="229"/>
      <c r="CV50" s="229"/>
      <c r="CW50" s="229"/>
      <c r="CX50" s="229"/>
      <c r="CY50" s="229"/>
      <c r="CZ50" s="229"/>
      <c r="DA50" s="229"/>
      <c r="DB50" s="229"/>
      <c r="DC50" s="229"/>
      <c r="DD50" s="229"/>
      <c r="DE50" s="229"/>
      <c r="DF50" s="229"/>
      <c r="DG50" s="229"/>
      <c r="DH50" s="229"/>
      <c r="DI50" s="229"/>
      <c r="DJ50" s="229"/>
      <c r="DK50" s="229"/>
      <c r="DL50" s="229"/>
      <c r="DM50" s="229"/>
      <c r="DN50" s="229"/>
      <c r="DO50" s="229"/>
      <c r="DP50" s="229"/>
      <c r="DQ50" s="229"/>
      <c r="DR50" s="229"/>
      <c r="DS50" s="229"/>
      <c r="DT50" s="229"/>
      <c r="DU50" s="229"/>
      <c r="DV50" s="229"/>
      <c r="DW50" s="229"/>
      <c r="DX50" s="229"/>
      <c r="DY50" s="229"/>
      <c r="DZ50" s="229"/>
      <c r="EA50" s="229"/>
      <c r="EB50" s="229"/>
      <c r="EC50" s="229"/>
      <c r="ED50" s="229"/>
      <c r="EE50" s="229"/>
      <c r="EF50" s="229"/>
      <c r="EG50" s="229"/>
      <c r="EH50" s="229"/>
      <c r="EI50" s="229"/>
      <c r="EJ50" s="229"/>
      <c r="EK50" s="229"/>
      <c r="EL50" s="229"/>
      <c r="EM50" s="229"/>
      <c r="EN50" s="229"/>
      <c r="EO50" s="229"/>
      <c r="EP50" s="229"/>
      <c r="EQ50" s="229"/>
      <c r="ER50" s="229"/>
      <c r="ES50" s="229"/>
      <c r="ET50" s="229"/>
      <c r="EU50" s="229"/>
      <c r="EV50" s="229"/>
      <c r="EW50" s="229"/>
      <c r="EX50" s="229"/>
      <c r="EY50" s="229"/>
      <c r="EZ50" s="229"/>
      <c r="FA50" s="229"/>
      <c r="FB50" s="229"/>
      <c r="FC50" s="229"/>
      <c r="FD50" s="229"/>
      <c r="FE50" s="229"/>
      <c r="FF50" s="229"/>
      <c r="FG50" s="229"/>
      <c r="FH50" s="229"/>
      <c r="FI50" s="229"/>
      <c r="FJ50" s="229"/>
      <c r="FK50" s="229"/>
      <c r="FL50" s="229"/>
      <c r="FM50" s="229"/>
      <c r="FN50" s="229"/>
      <c r="FO50" s="229"/>
      <c r="FP50" s="229"/>
      <c r="FQ50" s="229"/>
      <c r="FR50" s="229"/>
      <c r="FS50" s="229"/>
      <c r="FT50" s="229"/>
      <c r="FU50" s="229"/>
      <c r="FV50" s="229"/>
      <c r="FW50" s="229"/>
      <c r="FX50" s="229"/>
      <c r="FY50" s="229"/>
      <c r="FZ50" s="229"/>
      <c r="GA50" s="229"/>
      <c r="GB50" s="229"/>
      <c r="GC50" s="229"/>
      <c r="GD50" s="229"/>
      <c r="GE50" s="229"/>
      <c r="GF50" s="229"/>
      <c r="GG50" s="229"/>
      <c r="GH50" s="229"/>
      <c r="GI50" s="229"/>
      <c r="GJ50" s="229"/>
      <c r="GK50" s="229"/>
      <c r="GL50" s="229"/>
      <c r="GM50" s="229"/>
      <c r="GN50" s="229"/>
      <c r="GO50" s="229"/>
      <c r="GP50" s="229"/>
      <c r="GQ50" s="229"/>
      <c r="GR50" s="229"/>
      <c r="GS50" s="229"/>
      <c r="GT50" s="229"/>
      <c r="GU50" s="229"/>
      <c r="GV50" s="229"/>
      <c r="GW50" s="229"/>
      <c r="GX50" s="229"/>
      <c r="GY50" s="229"/>
      <c r="GZ50" s="229"/>
      <c r="HA50" s="229"/>
      <c r="HB50" s="229"/>
      <c r="HC50" s="229"/>
      <c r="HD50" s="229"/>
      <c r="HE50" s="229"/>
      <c r="HF50" s="229"/>
      <c r="HG50" s="229"/>
      <c r="HH50" s="229"/>
      <c r="HI50" s="229"/>
      <c r="HJ50" s="229"/>
      <c r="HK50" s="229"/>
      <c r="HL50" s="229"/>
      <c r="HM50" s="229"/>
      <c r="HN50" s="229"/>
      <c r="HO50" s="229"/>
      <c r="HP50" s="229"/>
      <c r="HQ50" s="229"/>
      <c r="HR50" s="229"/>
      <c r="HS50" s="229"/>
      <c r="HT50" s="229"/>
      <c r="HU50" s="229"/>
      <c r="HV50" s="229"/>
      <c r="HW50" s="229"/>
      <c r="HX50" s="229"/>
      <c r="HY50" s="229"/>
      <c r="HZ50" s="229"/>
      <c r="IA50" s="229"/>
      <c r="IB50" s="229"/>
      <c r="IC50" s="229"/>
      <c r="ID50" s="229"/>
      <c r="IE50" s="229"/>
      <c r="IF50" s="229"/>
      <c r="IG50" s="229"/>
      <c r="IH50" s="229"/>
      <c r="II50" s="229"/>
      <c r="IJ50" s="229"/>
      <c r="IK50" s="229"/>
      <c r="IL50" s="229"/>
      <c r="IM50" s="229"/>
      <c r="IN50" s="229"/>
      <c r="IO50" s="229"/>
      <c r="IP50" s="229"/>
      <c r="IQ50" s="229"/>
      <c r="IR50" s="229"/>
      <c r="IS50" s="229"/>
      <c r="IT50" s="229"/>
      <c r="IU50" s="229"/>
      <c r="IV50" s="229"/>
      <c r="IW50" s="229"/>
      <c r="IX50" s="229"/>
      <c r="IY50" s="229"/>
      <c r="IZ50" s="229"/>
      <c r="JA50" s="229"/>
      <c r="JB50" s="229"/>
      <c r="JC50" s="229"/>
      <c r="JD50" s="229"/>
      <c r="JE50" s="229"/>
      <c r="JF50" s="229"/>
      <c r="JG50" s="229"/>
      <c r="JH50" s="229"/>
      <c r="JI50" s="229"/>
      <c r="JJ50" s="229"/>
      <c r="JK50" s="229"/>
      <c r="JL50" s="229"/>
      <c r="JM50" s="229"/>
      <c r="JN50" s="229"/>
      <c r="JO50" s="229"/>
      <c r="JP50" s="229"/>
      <c r="JQ50" s="229"/>
      <c r="JR50" s="229"/>
      <c r="JS50" s="229"/>
      <c r="JT50" s="229"/>
      <c r="JU50" s="229"/>
      <c r="JV50" s="229"/>
      <c r="JW50" s="229"/>
      <c r="JX50" s="229"/>
      <c r="JY50" s="229"/>
      <c r="JZ50" s="229"/>
      <c r="KA50" s="229"/>
      <c r="KB50" s="229"/>
      <c r="KC50" s="229"/>
      <c r="KD50" s="229"/>
    </row>
    <row r="51" spans="1:290" s="228" customFormat="1" ht="56.25" x14ac:dyDescent="0.25">
      <c r="A51" s="231" t="s">
        <v>1</v>
      </c>
      <c r="B51" s="178" t="s">
        <v>232</v>
      </c>
      <c r="C51" s="177" t="s">
        <v>6</v>
      </c>
      <c r="D51" s="176" t="s">
        <v>110</v>
      </c>
      <c r="E51" s="176" t="s">
        <v>6</v>
      </c>
      <c r="F51" s="176" t="s">
        <v>233</v>
      </c>
      <c r="G51" s="175" t="s">
        <v>1</v>
      </c>
      <c r="H51" s="174">
        <f>H52</f>
        <v>96257.3</v>
      </c>
      <c r="I51" s="174">
        <f t="shared" ref="I51:M51" si="27">I52</f>
        <v>96257.3</v>
      </c>
      <c r="J51" s="174">
        <f t="shared" si="27"/>
        <v>96257.3</v>
      </c>
      <c r="K51" s="174">
        <f t="shared" si="27"/>
        <v>96257.3</v>
      </c>
      <c r="L51" s="174">
        <f t="shared" si="27"/>
        <v>96257.3</v>
      </c>
      <c r="M51" s="174">
        <f t="shared" si="27"/>
        <v>96257.3</v>
      </c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29"/>
      <c r="BR51" s="229"/>
      <c r="BS51" s="229"/>
      <c r="BT51" s="229"/>
      <c r="BU51" s="229"/>
      <c r="BV51" s="229"/>
      <c r="BW51" s="229"/>
      <c r="BX51" s="229"/>
      <c r="BY51" s="229"/>
      <c r="BZ51" s="229"/>
      <c r="CA51" s="229"/>
      <c r="CB51" s="229"/>
      <c r="CC51" s="229"/>
      <c r="CD51" s="229"/>
      <c r="CE51" s="229"/>
      <c r="CF51" s="229"/>
      <c r="CG51" s="229"/>
      <c r="CH51" s="229"/>
      <c r="CI51" s="229"/>
      <c r="CJ51" s="229"/>
      <c r="CK51" s="229"/>
      <c r="CL51" s="229"/>
      <c r="CM51" s="229"/>
      <c r="CN51" s="229"/>
      <c r="CO51" s="229"/>
      <c r="CP51" s="229"/>
      <c r="CQ51" s="229"/>
      <c r="CR51" s="229"/>
      <c r="CS51" s="229"/>
      <c r="CT51" s="229"/>
      <c r="CU51" s="229"/>
      <c r="CV51" s="229"/>
      <c r="CW51" s="229"/>
      <c r="CX51" s="229"/>
      <c r="CY51" s="229"/>
      <c r="CZ51" s="229"/>
      <c r="DA51" s="229"/>
      <c r="DB51" s="229"/>
      <c r="DC51" s="229"/>
      <c r="DD51" s="229"/>
      <c r="DE51" s="229"/>
      <c r="DF51" s="229"/>
      <c r="DG51" s="229"/>
      <c r="DH51" s="229"/>
      <c r="DI51" s="229"/>
      <c r="DJ51" s="229"/>
      <c r="DK51" s="229"/>
      <c r="DL51" s="229"/>
      <c r="DM51" s="229"/>
      <c r="DN51" s="229"/>
      <c r="DO51" s="229"/>
      <c r="DP51" s="229"/>
      <c r="DQ51" s="229"/>
      <c r="DR51" s="229"/>
      <c r="DS51" s="229"/>
      <c r="DT51" s="229"/>
      <c r="DU51" s="229"/>
      <c r="DV51" s="229"/>
      <c r="DW51" s="229"/>
      <c r="DX51" s="229"/>
      <c r="DY51" s="229"/>
      <c r="DZ51" s="229"/>
      <c r="EA51" s="229"/>
      <c r="EB51" s="229"/>
      <c r="EC51" s="229"/>
      <c r="ED51" s="229"/>
      <c r="EE51" s="229"/>
      <c r="EF51" s="229"/>
      <c r="EG51" s="229"/>
      <c r="EH51" s="229"/>
      <c r="EI51" s="229"/>
      <c r="EJ51" s="229"/>
      <c r="EK51" s="229"/>
      <c r="EL51" s="229"/>
      <c r="EM51" s="229"/>
      <c r="EN51" s="229"/>
      <c r="EO51" s="229"/>
      <c r="EP51" s="229"/>
      <c r="EQ51" s="229"/>
      <c r="ER51" s="229"/>
      <c r="ES51" s="229"/>
      <c r="ET51" s="229"/>
      <c r="EU51" s="229"/>
      <c r="EV51" s="229"/>
      <c r="EW51" s="229"/>
      <c r="EX51" s="229"/>
      <c r="EY51" s="229"/>
      <c r="EZ51" s="229"/>
      <c r="FA51" s="229"/>
      <c r="FB51" s="229"/>
      <c r="FC51" s="229"/>
      <c r="FD51" s="229"/>
      <c r="FE51" s="229"/>
      <c r="FF51" s="229"/>
      <c r="FG51" s="229"/>
      <c r="FH51" s="229"/>
      <c r="FI51" s="229"/>
      <c r="FJ51" s="229"/>
      <c r="FK51" s="229"/>
      <c r="FL51" s="229"/>
      <c r="FM51" s="229"/>
      <c r="FN51" s="229"/>
      <c r="FO51" s="229"/>
      <c r="FP51" s="229"/>
      <c r="FQ51" s="229"/>
      <c r="FR51" s="229"/>
      <c r="FS51" s="229"/>
      <c r="FT51" s="229"/>
      <c r="FU51" s="229"/>
      <c r="FV51" s="229"/>
      <c r="FW51" s="229"/>
      <c r="FX51" s="229"/>
      <c r="FY51" s="229"/>
      <c r="FZ51" s="229"/>
      <c r="GA51" s="229"/>
      <c r="GB51" s="229"/>
      <c r="GC51" s="229"/>
      <c r="GD51" s="229"/>
      <c r="GE51" s="229"/>
      <c r="GF51" s="229"/>
      <c r="GG51" s="229"/>
      <c r="GH51" s="229"/>
      <c r="GI51" s="229"/>
      <c r="GJ51" s="229"/>
      <c r="GK51" s="229"/>
      <c r="GL51" s="229"/>
      <c r="GM51" s="229"/>
      <c r="GN51" s="229"/>
      <c r="GO51" s="229"/>
      <c r="GP51" s="229"/>
      <c r="GQ51" s="229"/>
      <c r="GR51" s="229"/>
      <c r="GS51" s="229"/>
      <c r="GT51" s="229"/>
      <c r="GU51" s="229"/>
      <c r="GV51" s="229"/>
      <c r="GW51" s="229"/>
      <c r="GX51" s="229"/>
      <c r="GY51" s="229"/>
      <c r="GZ51" s="229"/>
      <c r="HA51" s="229"/>
      <c r="HB51" s="229"/>
      <c r="HC51" s="229"/>
      <c r="HD51" s="229"/>
      <c r="HE51" s="229"/>
      <c r="HF51" s="229"/>
      <c r="HG51" s="229"/>
      <c r="HH51" s="229"/>
      <c r="HI51" s="229"/>
      <c r="HJ51" s="229"/>
      <c r="HK51" s="229"/>
      <c r="HL51" s="229"/>
      <c r="HM51" s="229"/>
      <c r="HN51" s="229"/>
      <c r="HO51" s="229"/>
      <c r="HP51" s="229"/>
      <c r="HQ51" s="229"/>
      <c r="HR51" s="229"/>
      <c r="HS51" s="229"/>
      <c r="HT51" s="229"/>
      <c r="HU51" s="229"/>
      <c r="HV51" s="229"/>
      <c r="HW51" s="229"/>
      <c r="HX51" s="229"/>
      <c r="HY51" s="229"/>
      <c r="HZ51" s="229"/>
      <c r="IA51" s="229"/>
      <c r="IB51" s="229"/>
      <c r="IC51" s="229"/>
      <c r="ID51" s="229"/>
      <c r="IE51" s="229"/>
      <c r="IF51" s="229"/>
      <c r="IG51" s="229"/>
      <c r="IH51" s="229"/>
      <c r="II51" s="229"/>
      <c r="IJ51" s="229"/>
      <c r="IK51" s="229"/>
      <c r="IL51" s="229"/>
      <c r="IM51" s="229"/>
      <c r="IN51" s="229"/>
      <c r="IO51" s="229"/>
      <c r="IP51" s="229"/>
      <c r="IQ51" s="229"/>
      <c r="IR51" s="229"/>
      <c r="IS51" s="229"/>
      <c r="IT51" s="229"/>
      <c r="IU51" s="229"/>
      <c r="IV51" s="229"/>
      <c r="IW51" s="229"/>
      <c r="IX51" s="229"/>
      <c r="IY51" s="229"/>
      <c r="IZ51" s="229"/>
      <c r="JA51" s="229"/>
      <c r="JB51" s="229"/>
      <c r="JC51" s="229"/>
      <c r="JD51" s="229"/>
      <c r="JE51" s="229"/>
      <c r="JF51" s="229"/>
      <c r="JG51" s="229"/>
      <c r="JH51" s="229"/>
      <c r="JI51" s="229"/>
      <c r="JJ51" s="229"/>
      <c r="JK51" s="229"/>
      <c r="JL51" s="229"/>
      <c r="JM51" s="229"/>
      <c r="JN51" s="229"/>
      <c r="JO51" s="229"/>
      <c r="JP51" s="229"/>
      <c r="JQ51" s="229"/>
      <c r="JR51" s="229"/>
      <c r="JS51" s="229"/>
      <c r="JT51" s="229"/>
      <c r="JU51" s="229"/>
      <c r="JV51" s="229"/>
      <c r="JW51" s="229"/>
      <c r="JX51" s="229"/>
      <c r="JY51" s="229"/>
      <c r="JZ51" s="229"/>
      <c r="KA51" s="229"/>
      <c r="KB51" s="229"/>
      <c r="KC51" s="229"/>
      <c r="KD51" s="229"/>
    </row>
    <row r="52" spans="1:290" s="228" customFormat="1" ht="56.25" x14ac:dyDescent="0.25">
      <c r="A52" s="227" t="s">
        <v>1</v>
      </c>
      <c r="B52" s="173" t="s">
        <v>120</v>
      </c>
      <c r="C52" s="172" t="s">
        <v>6</v>
      </c>
      <c r="D52" s="171" t="s">
        <v>110</v>
      </c>
      <c r="E52" s="171" t="s">
        <v>6</v>
      </c>
      <c r="F52" s="171" t="s">
        <v>233</v>
      </c>
      <c r="G52" s="170">
        <v>200</v>
      </c>
      <c r="H52" s="169">
        <f>H53</f>
        <v>96257.3</v>
      </c>
      <c r="I52" s="169">
        <f t="shared" ref="I52:M52" si="28">I53</f>
        <v>96257.3</v>
      </c>
      <c r="J52" s="169">
        <f t="shared" si="28"/>
        <v>96257.3</v>
      </c>
      <c r="K52" s="169">
        <f t="shared" si="28"/>
        <v>96257.3</v>
      </c>
      <c r="L52" s="169">
        <f t="shared" si="28"/>
        <v>96257.3</v>
      </c>
      <c r="M52" s="169">
        <f t="shared" si="28"/>
        <v>96257.3</v>
      </c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29"/>
      <c r="AK52" s="229"/>
      <c r="AL52" s="229"/>
      <c r="AM52" s="229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AZ52" s="229"/>
      <c r="BA52" s="229"/>
      <c r="BB52" s="229"/>
      <c r="BC52" s="229"/>
      <c r="BD52" s="229"/>
      <c r="BE52" s="229"/>
      <c r="BF52" s="229"/>
      <c r="BG52" s="229"/>
      <c r="BH52" s="229"/>
      <c r="BI52" s="229"/>
      <c r="BJ52" s="229"/>
      <c r="BK52" s="229"/>
      <c r="BL52" s="229"/>
      <c r="BM52" s="229"/>
      <c r="BN52" s="229"/>
      <c r="BO52" s="229"/>
      <c r="BP52" s="229"/>
      <c r="BQ52" s="229"/>
      <c r="BR52" s="229"/>
      <c r="BS52" s="229"/>
      <c r="BT52" s="229"/>
      <c r="BU52" s="229"/>
      <c r="BV52" s="229"/>
      <c r="BW52" s="229"/>
      <c r="BX52" s="229"/>
      <c r="BY52" s="229"/>
      <c r="BZ52" s="229"/>
      <c r="CA52" s="229"/>
      <c r="CB52" s="229"/>
      <c r="CC52" s="229"/>
      <c r="CD52" s="229"/>
      <c r="CE52" s="229"/>
      <c r="CF52" s="229"/>
      <c r="CG52" s="229"/>
      <c r="CH52" s="229"/>
      <c r="CI52" s="229"/>
      <c r="CJ52" s="229"/>
      <c r="CK52" s="229"/>
      <c r="CL52" s="229"/>
      <c r="CM52" s="229"/>
      <c r="CN52" s="229"/>
      <c r="CO52" s="229"/>
      <c r="CP52" s="229"/>
      <c r="CQ52" s="229"/>
      <c r="CR52" s="229"/>
      <c r="CS52" s="229"/>
      <c r="CT52" s="229"/>
      <c r="CU52" s="229"/>
      <c r="CV52" s="229"/>
      <c r="CW52" s="229"/>
      <c r="CX52" s="229"/>
      <c r="CY52" s="229"/>
      <c r="CZ52" s="229"/>
      <c r="DA52" s="229"/>
      <c r="DB52" s="229"/>
      <c r="DC52" s="229"/>
      <c r="DD52" s="229"/>
      <c r="DE52" s="229"/>
      <c r="DF52" s="229"/>
      <c r="DG52" s="229"/>
      <c r="DH52" s="229"/>
      <c r="DI52" s="229"/>
      <c r="DJ52" s="229"/>
      <c r="DK52" s="229"/>
      <c r="DL52" s="229"/>
      <c r="DM52" s="229"/>
      <c r="DN52" s="229"/>
      <c r="DO52" s="229"/>
      <c r="DP52" s="229"/>
      <c r="DQ52" s="229"/>
      <c r="DR52" s="229"/>
      <c r="DS52" s="229"/>
      <c r="DT52" s="229"/>
      <c r="DU52" s="229"/>
      <c r="DV52" s="229"/>
      <c r="DW52" s="229"/>
      <c r="DX52" s="229"/>
      <c r="DY52" s="229"/>
      <c r="DZ52" s="229"/>
      <c r="EA52" s="229"/>
      <c r="EB52" s="229"/>
      <c r="EC52" s="229"/>
      <c r="ED52" s="229"/>
      <c r="EE52" s="229"/>
      <c r="EF52" s="229"/>
      <c r="EG52" s="229"/>
      <c r="EH52" s="229"/>
      <c r="EI52" s="229"/>
      <c r="EJ52" s="229"/>
      <c r="EK52" s="229"/>
      <c r="EL52" s="229"/>
      <c r="EM52" s="229"/>
      <c r="EN52" s="229"/>
      <c r="EO52" s="229"/>
      <c r="EP52" s="229"/>
      <c r="EQ52" s="229"/>
      <c r="ER52" s="229"/>
      <c r="ES52" s="229"/>
      <c r="ET52" s="229"/>
      <c r="EU52" s="229"/>
      <c r="EV52" s="229"/>
      <c r="EW52" s="229"/>
      <c r="EX52" s="229"/>
      <c r="EY52" s="229"/>
      <c r="EZ52" s="229"/>
      <c r="FA52" s="229"/>
      <c r="FB52" s="229"/>
      <c r="FC52" s="229"/>
      <c r="FD52" s="229"/>
      <c r="FE52" s="229"/>
      <c r="FF52" s="229"/>
      <c r="FG52" s="229"/>
      <c r="FH52" s="229"/>
      <c r="FI52" s="229"/>
      <c r="FJ52" s="229"/>
      <c r="FK52" s="229"/>
      <c r="FL52" s="229"/>
      <c r="FM52" s="229"/>
      <c r="FN52" s="229"/>
      <c r="FO52" s="229"/>
      <c r="FP52" s="229"/>
      <c r="FQ52" s="229"/>
      <c r="FR52" s="229"/>
      <c r="FS52" s="229"/>
      <c r="FT52" s="229"/>
      <c r="FU52" s="229"/>
      <c r="FV52" s="229"/>
      <c r="FW52" s="229"/>
      <c r="FX52" s="229"/>
      <c r="FY52" s="229"/>
      <c r="FZ52" s="229"/>
      <c r="GA52" s="229"/>
      <c r="GB52" s="229"/>
      <c r="GC52" s="229"/>
      <c r="GD52" s="229"/>
      <c r="GE52" s="229"/>
      <c r="GF52" s="229"/>
      <c r="GG52" s="229"/>
      <c r="GH52" s="229"/>
      <c r="GI52" s="229"/>
      <c r="GJ52" s="229"/>
      <c r="GK52" s="229"/>
      <c r="GL52" s="229"/>
      <c r="GM52" s="229"/>
      <c r="GN52" s="229"/>
      <c r="GO52" s="229"/>
      <c r="GP52" s="229"/>
      <c r="GQ52" s="229"/>
      <c r="GR52" s="229"/>
      <c r="GS52" s="229"/>
      <c r="GT52" s="229"/>
      <c r="GU52" s="229"/>
      <c r="GV52" s="229"/>
      <c r="GW52" s="229"/>
      <c r="GX52" s="229"/>
      <c r="GY52" s="229"/>
      <c r="GZ52" s="229"/>
      <c r="HA52" s="229"/>
      <c r="HB52" s="229"/>
      <c r="HC52" s="229"/>
      <c r="HD52" s="229"/>
      <c r="HE52" s="229"/>
      <c r="HF52" s="229"/>
      <c r="HG52" s="229"/>
      <c r="HH52" s="229"/>
      <c r="HI52" s="229"/>
      <c r="HJ52" s="229"/>
      <c r="HK52" s="229"/>
      <c r="HL52" s="229"/>
      <c r="HM52" s="229"/>
      <c r="HN52" s="229"/>
      <c r="HO52" s="229"/>
      <c r="HP52" s="229"/>
      <c r="HQ52" s="229"/>
      <c r="HR52" s="229"/>
      <c r="HS52" s="229"/>
      <c r="HT52" s="229"/>
      <c r="HU52" s="229"/>
      <c r="HV52" s="229"/>
      <c r="HW52" s="229"/>
      <c r="HX52" s="229"/>
      <c r="HY52" s="229"/>
      <c r="HZ52" s="229"/>
      <c r="IA52" s="229"/>
      <c r="IB52" s="229"/>
      <c r="IC52" s="229"/>
      <c r="ID52" s="229"/>
      <c r="IE52" s="229"/>
      <c r="IF52" s="229"/>
      <c r="IG52" s="229"/>
      <c r="IH52" s="229"/>
      <c r="II52" s="229"/>
      <c r="IJ52" s="229"/>
      <c r="IK52" s="229"/>
      <c r="IL52" s="229"/>
      <c r="IM52" s="229"/>
      <c r="IN52" s="229"/>
      <c r="IO52" s="229"/>
      <c r="IP52" s="229"/>
      <c r="IQ52" s="229"/>
      <c r="IR52" s="229"/>
      <c r="IS52" s="229"/>
      <c r="IT52" s="229"/>
      <c r="IU52" s="229"/>
      <c r="IV52" s="229"/>
      <c r="IW52" s="229"/>
      <c r="IX52" s="229"/>
      <c r="IY52" s="229"/>
      <c r="IZ52" s="229"/>
      <c r="JA52" s="229"/>
      <c r="JB52" s="229"/>
      <c r="JC52" s="229"/>
      <c r="JD52" s="229"/>
      <c r="JE52" s="229"/>
      <c r="JF52" s="229"/>
      <c r="JG52" s="229"/>
      <c r="JH52" s="229"/>
      <c r="JI52" s="229"/>
      <c r="JJ52" s="229"/>
      <c r="JK52" s="229"/>
      <c r="JL52" s="229"/>
      <c r="JM52" s="229"/>
      <c r="JN52" s="229"/>
      <c r="JO52" s="229"/>
      <c r="JP52" s="229"/>
      <c r="JQ52" s="229"/>
      <c r="JR52" s="229"/>
      <c r="JS52" s="229"/>
      <c r="JT52" s="229"/>
      <c r="JU52" s="229"/>
      <c r="JV52" s="229"/>
      <c r="JW52" s="229"/>
      <c r="JX52" s="229"/>
      <c r="JY52" s="229"/>
      <c r="JZ52" s="229"/>
      <c r="KA52" s="229"/>
      <c r="KB52" s="229"/>
      <c r="KC52" s="229"/>
      <c r="KD52" s="229"/>
    </row>
    <row r="53" spans="1:290" s="228" customFormat="1" ht="56.25" x14ac:dyDescent="0.25">
      <c r="A53" s="222" t="s">
        <v>1</v>
      </c>
      <c r="B53" s="189" t="s">
        <v>121</v>
      </c>
      <c r="C53" s="190" t="s">
        <v>6</v>
      </c>
      <c r="D53" s="185" t="s">
        <v>110</v>
      </c>
      <c r="E53" s="185" t="s">
        <v>6</v>
      </c>
      <c r="F53" s="185" t="s">
        <v>233</v>
      </c>
      <c r="G53" s="187">
        <v>240</v>
      </c>
      <c r="H53" s="161">
        <v>96257.3</v>
      </c>
      <c r="I53" s="184">
        <v>96257.3</v>
      </c>
      <c r="J53" s="183">
        <v>96257.3</v>
      </c>
      <c r="K53" s="183">
        <v>96257.3</v>
      </c>
      <c r="L53" s="183">
        <v>96257.3</v>
      </c>
      <c r="M53" s="182">
        <v>96257.3</v>
      </c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29"/>
      <c r="BP53" s="229"/>
      <c r="BQ53" s="229"/>
      <c r="BR53" s="229"/>
      <c r="BS53" s="229"/>
      <c r="BT53" s="229"/>
      <c r="BU53" s="229"/>
      <c r="BV53" s="229"/>
      <c r="BW53" s="229"/>
      <c r="BX53" s="229"/>
      <c r="BY53" s="229"/>
      <c r="BZ53" s="229"/>
      <c r="CA53" s="229"/>
      <c r="CB53" s="229"/>
      <c r="CC53" s="229"/>
      <c r="CD53" s="229"/>
      <c r="CE53" s="229"/>
      <c r="CF53" s="229"/>
      <c r="CG53" s="229"/>
      <c r="CH53" s="229"/>
      <c r="CI53" s="229"/>
      <c r="CJ53" s="229"/>
      <c r="CK53" s="229"/>
      <c r="CL53" s="229"/>
      <c r="CM53" s="229"/>
      <c r="CN53" s="229"/>
      <c r="CO53" s="229"/>
      <c r="CP53" s="229"/>
      <c r="CQ53" s="229"/>
      <c r="CR53" s="229"/>
      <c r="CS53" s="229"/>
      <c r="CT53" s="229"/>
      <c r="CU53" s="229"/>
      <c r="CV53" s="229"/>
      <c r="CW53" s="229"/>
      <c r="CX53" s="229"/>
      <c r="CY53" s="229"/>
      <c r="CZ53" s="229"/>
      <c r="DA53" s="229"/>
      <c r="DB53" s="229"/>
      <c r="DC53" s="229"/>
      <c r="DD53" s="229"/>
      <c r="DE53" s="229"/>
      <c r="DF53" s="229"/>
      <c r="DG53" s="229"/>
      <c r="DH53" s="229"/>
      <c r="DI53" s="229"/>
      <c r="DJ53" s="229"/>
      <c r="DK53" s="229"/>
      <c r="DL53" s="229"/>
      <c r="DM53" s="229"/>
      <c r="DN53" s="229"/>
      <c r="DO53" s="229"/>
      <c r="DP53" s="229"/>
      <c r="DQ53" s="229"/>
      <c r="DR53" s="229"/>
      <c r="DS53" s="229"/>
      <c r="DT53" s="229"/>
      <c r="DU53" s="229"/>
      <c r="DV53" s="229"/>
      <c r="DW53" s="229"/>
      <c r="DX53" s="229"/>
      <c r="DY53" s="229"/>
      <c r="DZ53" s="229"/>
      <c r="EA53" s="229"/>
      <c r="EB53" s="229"/>
      <c r="EC53" s="229"/>
      <c r="ED53" s="229"/>
      <c r="EE53" s="229"/>
      <c r="EF53" s="229"/>
      <c r="EG53" s="229"/>
      <c r="EH53" s="229"/>
      <c r="EI53" s="229"/>
      <c r="EJ53" s="229"/>
      <c r="EK53" s="229"/>
      <c r="EL53" s="229"/>
      <c r="EM53" s="229"/>
      <c r="EN53" s="229"/>
      <c r="EO53" s="229"/>
      <c r="EP53" s="229"/>
      <c r="EQ53" s="229"/>
      <c r="ER53" s="229"/>
      <c r="ES53" s="229"/>
      <c r="ET53" s="229"/>
      <c r="EU53" s="229"/>
      <c r="EV53" s="229"/>
      <c r="EW53" s="229"/>
      <c r="EX53" s="229"/>
      <c r="EY53" s="229"/>
      <c r="EZ53" s="229"/>
      <c r="FA53" s="229"/>
      <c r="FB53" s="229"/>
      <c r="FC53" s="229"/>
      <c r="FD53" s="229"/>
      <c r="FE53" s="229"/>
      <c r="FF53" s="229"/>
      <c r="FG53" s="229"/>
      <c r="FH53" s="229"/>
      <c r="FI53" s="229"/>
      <c r="FJ53" s="229"/>
      <c r="FK53" s="229"/>
      <c r="FL53" s="229"/>
      <c r="FM53" s="229"/>
      <c r="FN53" s="229"/>
      <c r="FO53" s="229"/>
      <c r="FP53" s="229"/>
      <c r="FQ53" s="229"/>
      <c r="FR53" s="229"/>
      <c r="FS53" s="229"/>
      <c r="FT53" s="229"/>
      <c r="FU53" s="229"/>
      <c r="FV53" s="229"/>
      <c r="FW53" s="229"/>
      <c r="FX53" s="229"/>
      <c r="FY53" s="229"/>
      <c r="FZ53" s="229"/>
      <c r="GA53" s="229"/>
      <c r="GB53" s="229"/>
      <c r="GC53" s="229"/>
      <c r="GD53" s="229"/>
      <c r="GE53" s="229"/>
      <c r="GF53" s="229"/>
      <c r="GG53" s="229"/>
      <c r="GH53" s="229"/>
      <c r="GI53" s="229"/>
      <c r="GJ53" s="229"/>
      <c r="GK53" s="229"/>
      <c r="GL53" s="229"/>
      <c r="GM53" s="229"/>
      <c r="GN53" s="229"/>
      <c r="GO53" s="229"/>
      <c r="GP53" s="229"/>
      <c r="GQ53" s="229"/>
      <c r="GR53" s="229"/>
      <c r="GS53" s="229"/>
      <c r="GT53" s="229"/>
      <c r="GU53" s="229"/>
      <c r="GV53" s="229"/>
      <c r="GW53" s="229"/>
      <c r="GX53" s="229"/>
      <c r="GY53" s="229"/>
      <c r="GZ53" s="229"/>
      <c r="HA53" s="229"/>
      <c r="HB53" s="229"/>
      <c r="HC53" s="229"/>
      <c r="HD53" s="229"/>
      <c r="HE53" s="229"/>
      <c r="HF53" s="229"/>
      <c r="HG53" s="229"/>
      <c r="HH53" s="229"/>
      <c r="HI53" s="229"/>
      <c r="HJ53" s="229"/>
      <c r="HK53" s="229"/>
      <c r="HL53" s="229"/>
      <c r="HM53" s="229"/>
      <c r="HN53" s="229"/>
      <c r="HO53" s="229"/>
      <c r="HP53" s="229"/>
      <c r="HQ53" s="229"/>
      <c r="HR53" s="229"/>
      <c r="HS53" s="229"/>
      <c r="HT53" s="229"/>
      <c r="HU53" s="229"/>
      <c r="HV53" s="229"/>
      <c r="HW53" s="229"/>
      <c r="HX53" s="229"/>
      <c r="HY53" s="229"/>
      <c r="HZ53" s="229"/>
      <c r="IA53" s="229"/>
      <c r="IB53" s="229"/>
      <c r="IC53" s="229"/>
      <c r="ID53" s="229"/>
      <c r="IE53" s="229"/>
      <c r="IF53" s="229"/>
      <c r="IG53" s="229"/>
      <c r="IH53" s="229"/>
      <c r="II53" s="229"/>
      <c r="IJ53" s="229"/>
      <c r="IK53" s="229"/>
      <c r="IL53" s="229"/>
      <c r="IM53" s="229"/>
      <c r="IN53" s="229"/>
      <c r="IO53" s="229"/>
      <c r="IP53" s="229"/>
      <c r="IQ53" s="229"/>
      <c r="IR53" s="229"/>
      <c r="IS53" s="229"/>
      <c r="IT53" s="229"/>
      <c r="IU53" s="229"/>
      <c r="IV53" s="229"/>
      <c r="IW53" s="229"/>
      <c r="IX53" s="229"/>
      <c r="IY53" s="229"/>
      <c r="IZ53" s="229"/>
      <c r="JA53" s="229"/>
      <c r="JB53" s="229"/>
      <c r="JC53" s="229"/>
      <c r="JD53" s="229"/>
      <c r="JE53" s="229"/>
      <c r="JF53" s="229"/>
      <c r="JG53" s="229"/>
      <c r="JH53" s="229"/>
      <c r="JI53" s="229"/>
      <c r="JJ53" s="229"/>
      <c r="JK53" s="229"/>
      <c r="JL53" s="229"/>
      <c r="JM53" s="229"/>
      <c r="JN53" s="229"/>
      <c r="JO53" s="229"/>
      <c r="JP53" s="229"/>
      <c r="JQ53" s="229"/>
      <c r="JR53" s="229"/>
      <c r="JS53" s="229"/>
      <c r="JT53" s="229"/>
      <c r="JU53" s="229"/>
      <c r="JV53" s="229"/>
      <c r="JW53" s="229"/>
      <c r="JX53" s="229"/>
      <c r="JY53" s="229"/>
      <c r="JZ53" s="229"/>
      <c r="KA53" s="229"/>
      <c r="KB53" s="229"/>
      <c r="KC53" s="229"/>
      <c r="KD53" s="229"/>
    </row>
    <row r="54" spans="1:290" s="228" customFormat="1" ht="56.25" x14ac:dyDescent="0.25">
      <c r="A54" s="231" t="s">
        <v>1</v>
      </c>
      <c r="B54" s="178" t="s">
        <v>133</v>
      </c>
      <c r="C54" s="177" t="s">
        <v>6</v>
      </c>
      <c r="D54" s="176" t="s">
        <v>110</v>
      </c>
      <c r="E54" s="176" t="s">
        <v>6</v>
      </c>
      <c r="F54" s="176" t="s">
        <v>134</v>
      </c>
      <c r="G54" s="175" t="s">
        <v>1</v>
      </c>
      <c r="H54" s="174">
        <f>H55</f>
        <v>369574</v>
      </c>
      <c r="I54" s="174">
        <f t="shared" ref="I54:M54" si="29">I55</f>
        <v>369574</v>
      </c>
      <c r="J54" s="174">
        <f t="shared" si="29"/>
        <v>370116</v>
      </c>
      <c r="K54" s="174">
        <f t="shared" si="29"/>
        <v>370116</v>
      </c>
      <c r="L54" s="174">
        <f t="shared" si="29"/>
        <v>370679</v>
      </c>
      <c r="M54" s="174">
        <f t="shared" si="29"/>
        <v>370679</v>
      </c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  <c r="BB54" s="229"/>
      <c r="BC54" s="229"/>
      <c r="BD54" s="229"/>
      <c r="BE54" s="229"/>
      <c r="BF54" s="229"/>
      <c r="BG54" s="229"/>
      <c r="BH54" s="229"/>
      <c r="BI54" s="229"/>
      <c r="BJ54" s="229"/>
      <c r="BK54" s="229"/>
      <c r="BL54" s="229"/>
      <c r="BM54" s="229"/>
      <c r="BN54" s="229"/>
      <c r="BO54" s="229"/>
      <c r="BP54" s="229"/>
      <c r="BQ54" s="229"/>
      <c r="BR54" s="229"/>
      <c r="BS54" s="229"/>
      <c r="BT54" s="229"/>
      <c r="BU54" s="229"/>
      <c r="BV54" s="229"/>
      <c r="BW54" s="229"/>
      <c r="BX54" s="229"/>
      <c r="BY54" s="229"/>
      <c r="BZ54" s="229"/>
      <c r="CA54" s="229"/>
      <c r="CB54" s="229"/>
      <c r="CC54" s="229"/>
      <c r="CD54" s="229"/>
      <c r="CE54" s="229"/>
      <c r="CF54" s="229"/>
      <c r="CG54" s="229"/>
      <c r="CH54" s="229"/>
      <c r="CI54" s="229"/>
      <c r="CJ54" s="229"/>
      <c r="CK54" s="229"/>
      <c r="CL54" s="229"/>
      <c r="CM54" s="229"/>
      <c r="CN54" s="229"/>
      <c r="CO54" s="229"/>
      <c r="CP54" s="229"/>
      <c r="CQ54" s="229"/>
      <c r="CR54" s="229"/>
      <c r="CS54" s="229"/>
      <c r="CT54" s="229"/>
      <c r="CU54" s="229"/>
      <c r="CV54" s="229"/>
      <c r="CW54" s="229"/>
      <c r="CX54" s="229"/>
      <c r="CY54" s="229"/>
      <c r="CZ54" s="229"/>
      <c r="DA54" s="229"/>
      <c r="DB54" s="229"/>
      <c r="DC54" s="229"/>
      <c r="DD54" s="229"/>
      <c r="DE54" s="229"/>
      <c r="DF54" s="229"/>
      <c r="DG54" s="229"/>
      <c r="DH54" s="229"/>
      <c r="DI54" s="229"/>
      <c r="DJ54" s="229"/>
      <c r="DK54" s="229"/>
      <c r="DL54" s="229"/>
      <c r="DM54" s="229"/>
      <c r="DN54" s="229"/>
      <c r="DO54" s="229"/>
      <c r="DP54" s="229"/>
      <c r="DQ54" s="229"/>
      <c r="DR54" s="229"/>
      <c r="DS54" s="229"/>
      <c r="DT54" s="229"/>
      <c r="DU54" s="229"/>
      <c r="DV54" s="229"/>
      <c r="DW54" s="229"/>
      <c r="DX54" s="229"/>
      <c r="DY54" s="229"/>
      <c r="DZ54" s="229"/>
      <c r="EA54" s="229"/>
      <c r="EB54" s="229"/>
      <c r="EC54" s="229"/>
      <c r="ED54" s="229"/>
      <c r="EE54" s="229"/>
      <c r="EF54" s="229"/>
      <c r="EG54" s="229"/>
      <c r="EH54" s="229"/>
      <c r="EI54" s="229"/>
      <c r="EJ54" s="229"/>
      <c r="EK54" s="229"/>
      <c r="EL54" s="229"/>
      <c r="EM54" s="229"/>
      <c r="EN54" s="229"/>
      <c r="EO54" s="229"/>
      <c r="EP54" s="229"/>
      <c r="EQ54" s="229"/>
      <c r="ER54" s="229"/>
      <c r="ES54" s="229"/>
      <c r="ET54" s="229"/>
      <c r="EU54" s="229"/>
      <c r="EV54" s="229"/>
      <c r="EW54" s="229"/>
      <c r="EX54" s="229"/>
      <c r="EY54" s="229"/>
      <c r="EZ54" s="229"/>
      <c r="FA54" s="229"/>
      <c r="FB54" s="229"/>
      <c r="FC54" s="229"/>
      <c r="FD54" s="229"/>
      <c r="FE54" s="229"/>
      <c r="FF54" s="229"/>
      <c r="FG54" s="229"/>
      <c r="FH54" s="229"/>
      <c r="FI54" s="229"/>
      <c r="FJ54" s="229"/>
      <c r="FK54" s="229"/>
      <c r="FL54" s="229"/>
      <c r="FM54" s="229"/>
      <c r="FN54" s="229"/>
      <c r="FO54" s="229"/>
      <c r="FP54" s="229"/>
      <c r="FQ54" s="229"/>
      <c r="FR54" s="229"/>
      <c r="FS54" s="229"/>
      <c r="FT54" s="229"/>
      <c r="FU54" s="229"/>
      <c r="FV54" s="229"/>
      <c r="FW54" s="229"/>
      <c r="FX54" s="229"/>
      <c r="FY54" s="229"/>
      <c r="FZ54" s="229"/>
      <c r="GA54" s="229"/>
      <c r="GB54" s="229"/>
      <c r="GC54" s="229"/>
      <c r="GD54" s="229"/>
      <c r="GE54" s="229"/>
      <c r="GF54" s="229"/>
      <c r="GG54" s="229"/>
      <c r="GH54" s="229"/>
      <c r="GI54" s="229"/>
      <c r="GJ54" s="229"/>
      <c r="GK54" s="229"/>
      <c r="GL54" s="229"/>
      <c r="GM54" s="229"/>
      <c r="GN54" s="229"/>
      <c r="GO54" s="229"/>
      <c r="GP54" s="229"/>
      <c r="GQ54" s="229"/>
      <c r="GR54" s="229"/>
      <c r="GS54" s="229"/>
      <c r="GT54" s="229"/>
      <c r="GU54" s="229"/>
      <c r="GV54" s="229"/>
      <c r="GW54" s="229"/>
      <c r="GX54" s="229"/>
      <c r="GY54" s="229"/>
      <c r="GZ54" s="229"/>
      <c r="HA54" s="229"/>
      <c r="HB54" s="229"/>
      <c r="HC54" s="229"/>
      <c r="HD54" s="229"/>
      <c r="HE54" s="229"/>
      <c r="HF54" s="229"/>
      <c r="HG54" s="229"/>
      <c r="HH54" s="229"/>
      <c r="HI54" s="229"/>
      <c r="HJ54" s="229"/>
      <c r="HK54" s="229"/>
      <c r="HL54" s="229"/>
      <c r="HM54" s="229"/>
      <c r="HN54" s="229"/>
      <c r="HO54" s="229"/>
      <c r="HP54" s="229"/>
      <c r="HQ54" s="229"/>
      <c r="HR54" s="229"/>
      <c r="HS54" s="229"/>
      <c r="HT54" s="229"/>
      <c r="HU54" s="229"/>
      <c r="HV54" s="229"/>
      <c r="HW54" s="229"/>
      <c r="HX54" s="229"/>
      <c r="HY54" s="229"/>
      <c r="HZ54" s="229"/>
      <c r="IA54" s="229"/>
      <c r="IB54" s="229"/>
      <c r="IC54" s="229"/>
      <c r="ID54" s="229"/>
      <c r="IE54" s="229"/>
      <c r="IF54" s="229"/>
      <c r="IG54" s="229"/>
      <c r="IH54" s="229"/>
      <c r="II54" s="229"/>
      <c r="IJ54" s="229"/>
      <c r="IK54" s="229"/>
      <c r="IL54" s="229"/>
      <c r="IM54" s="229"/>
      <c r="IN54" s="229"/>
      <c r="IO54" s="229"/>
      <c r="IP54" s="229"/>
      <c r="IQ54" s="229"/>
      <c r="IR54" s="229"/>
      <c r="IS54" s="229"/>
      <c r="IT54" s="229"/>
      <c r="IU54" s="229"/>
      <c r="IV54" s="229"/>
      <c r="IW54" s="229"/>
      <c r="IX54" s="229"/>
      <c r="IY54" s="229"/>
      <c r="IZ54" s="229"/>
      <c r="JA54" s="229"/>
      <c r="JB54" s="229"/>
      <c r="JC54" s="229"/>
      <c r="JD54" s="229"/>
      <c r="JE54" s="229"/>
      <c r="JF54" s="229"/>
      <c r="JG54" s="229"/>
      <c r="JH54" s="229"/>
      <c r="JI54" s="229"/>
      <c r="JJ54" s="229"/>
      <c r="JK54" s="229"/>
      <c r="JL54" s="229"/>
      <c r="JM54" s="229"/>
      <c r="JN54" s="229"/>
      <c r="JO54" s="229"/>
      <c r="JP54" s="229"/>
      <c r="JQ54" s="229"/>
      <c r="JR54" s="229"/>
      <c r="JS54" s="229"/>
      <c r="JT54" s="229"/>
      <c r="JU54" s="229"/>
      <c r="JV54" s="229"/>
      <c r="JW54" s="229"/>
      <c r="JX54" s="229"/>
      <c r="JY54" s="229"/>
      <c r="JZ54" s="229"/>
      <c r="KA54" s="229"/>
      <c r="KB54" s="229"/>
      <c r="KC54" s="229"/>
      <c r="KD54" s="229"/>
    </row>
    <row r="55" spans="1:290" s="228" customFormat="1" ht="112.5" x14ac:dyDescent="0.25">
      <c r="A55" s="227" t="s">
        <v>1</v>
      </c>
      <c r="B55" s="173" t="s">
        <v>113</v>
      </c>
      <c r="C55" s="172" t="s">
        <v>6</v>
      </c>
      <c r="D55" s="171" t="s">
        <v>110</v>
      </c>
      <c r="E55" s="171" t="s">
        <v>6</v>
      </c>
      <c r="F55" s="171" t="s">
        <v>134</v>
      </c>
      <c r="G55" s="170">
        <v>100</v>
      </c>
      <c r="H55" s="169">
        <f>H56</f>
        <v>369574</v>
      </c>
      <c r="I55" s="169">
        <f t="shared" ref="I55:M55" si="30">I56</f>
        <v>369574</v>
      </c>
      <c r="J55" s="169">
        <f t="shared" si="30"/>
        <v>370116</v>
      </c>
      <c r="K55" s="169">
        <f t="shared" si="30"/>
        <v>370116</v>
      </c>
      <c r="L55" s="169">
        <f t="shared" si="30"/>
        <v>370679</v>
      </c>
      <c r="M55" s="169">
        <f t="shared" si="30"/>
        <v>370679</v>
      </c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29"/>
      <c r="BK55" s="229"/>
      <c r="BL55" s="229"/>
      <c r="BM55" s="229"/>
      <c r="BN55" s="229"/>
      <c r="BO55" s="229"/>
      <c r="BP55" s="229"/>
      <c r="BQ55" s="229"/>
      <c r="BR55" s="229"/>
      <c r="BS55" s="229"/>
      <c r="BT55" s="229"/>
      <c r="BU55" s="229"/>
      <c r="BV55" s="229"/>
      <c r="BW55" s="229"/>
      <c r="BX55" s="229"/>
      <c r="BY55" s="229"/>
      <c r="BZ55" s="229"/>
      <c r="CA55" s="229"/>
      <c r="CB55" s="229"/>
      <c r="CC55" s="229"/>
      <c r="CD55" s="229"/>
      <c r="CE55" s="229"/>
      <c r="CF55" s="229"/>
      <c r="CG55" s="229"/>
      <c r="CH55" s="229"/>
      <c r="CI55" s="229"/>
      <c r="CJ55" s="229"/>
      <c r="CK55" s="229"/>
      <c r="CL55" s="229"/>
      <c r="CM55" s="229"/>
      <c r="CN55" s="229"/>
      <c r="CO55" s="229"/>
      <c r="CP55" s="229"/>
      <c r="CQ55" s="229"/>
      <c r="CR55" s="229"/>
      <c r="CS55" s="229"/>
      <c r="CT55" s="229"/>
      <c r="CU55" s="229"/>
      <c r="CV55" s="229"/>
      <c r="CW55" s="229"/>
      <c r="CX55" s="229"/>
      <c r="CY55" s="229"/>
      <c r="CZ55" s="229"/>
      <c r="DA55" s="229"/>
      <c r="DB55" s="229"/>
      <c r="DC55" s="229"/>
      <c r="DD55" s="229"/>
      <c r="DE55" s="229"/>
      <c r="DF55" s="229"/>
      <c r="DG55" s="229"/>
      <c r="DH55" s="229"/>
      <c r="DI55" s="229"/>
      <c r="DJ55" s="229"/>
      <c r="DK55" s="229"/>
      <c r="DL55" s="229"/>
      <c r="DM55" s="229"/>
      <c r="DN55" s="229"/>
      <c r="DO55" s="229"/>
      <c r="DP55" s="229"/>
      <c r="DQ55" s="229"/>
      <c r="DR55" s="229"/>
      <c r="DS55" s="229"/>
      <c r="DT55" s="229"/>
      <c r="DU55" s="229"/>
      <c r="DV55" s="229"/>
      <c r="DW55" s="229"/>
      <c r="DX55" s="229"/>
      <c r="DY55" s="229"/>
      <c r="DZ55" s="229"/>
      <c r="EA55" s="229"/>
      <c r="EB55" s="229"/>
      <c r="EC55" s="229"/>
      <c r="ED55" s="229"/>
      <c r="EE55" s="229"/>
      <c r="EF55" s="229"/>
      <c r="EG55" s="229"/>
      <c r="EH55" s="229"/>
      <c r="EI55" s="229"/>
      <c r="EJ55" s="229"/>
      <c r="EK55" s="229"/>
      <c r="EL55" s="229"/>
      <c r="EM55" s="229"/>
      <c r="EN55" s="229"/>
      <c r="EO55" s="229"/>
      <c r="EP55" s="229"/>
      <c r="EQ55" s="229"/>
      <c r="ER55" s="229"/>
      <c r="ES55" s="229"/>
      <c r="ET55" s="229"/>
      <c r="EU55" s="229"/>
      <c r="EV55" s="229"/>
      <c r="EW55" s="229"/>
      <c r="EX55" s="229"/>
      <c r="EY55" s="229"/>
      <c r="EZ55" s="229"/>
      <c r="FA55" s="229"/>
      <c r="FB55" s="229"/>
      <c r="FC55" s="229"/>
      <c r="FD55" s="229"/>
      <c r="FE55" s="229"/>
      <c r="FF55" s="229"/>
      <c r="FG55" s="229"/>
      <c r="FH55" s="229"/>
      <c r="FI55" s="229"/>
      <c r="FJ55" s="229"/>
      <c r="FK55" s="229"/>
      <c r="FL55" s="229"/>
      <c r="FM55" s="229"/>
      <c r="FN55" s="229"/>
      <c r="FO55" s="229"/>
      <c r="FP55" s="229"/>
      <c r="FQ55" s="229"/>
      <c r="FR55" s="229"/>
      <c r="FS55" s="229"/>
      <c r="FT55" s="229"/>
      <c r="FU55" s="229"/>
      <c r="FV55" s="229"/>
      <c r="FW55" s="229"/>
      <c r="FX55" s="229"/>
      <c r="FY55" s="229"/>
      <c r="FZ55" s="229"/>
      <c r="GA55" s="229"/>
      <c r="GB55" s="229"/>
      <c r="GC55" s="229"/>
      <c r="GD55" s="229"/>
      <c r="GE55" s="229"/>
      <c r="GF55" s="229"/>
      <c r="GG55" s="229"/>
      <c r="GH55" s="229"/>
      <c r="GI55" s="229"/>
      <c r="GJ55" s="229"/>
      <c r="GK55" s="229"/>
      <c r="GL55" s="229"/>
      <c r="GM55" s="229"/>
      <c r="GN55" s="229"/>
      <c r="GO55" s="229"/>
      <c r="GP55" s="229"/>
      <c r="GQ55" s="229"/>
      <c r="GR55" s="229"/>
      <c r="GS55" s="229"/>
      <c r="GT55" s="229"/>
      <c r="GU55" s="229"/>
      <c r="GV55" s="229"/>
      <c r="GW55" s="229"/>
      <c r="GX55" s="229"/>
      <c r="GY55" s="229"/>
      <c r="GZ55" s="229"/>
      <c r="HA55" s="229"/>
      <c r="HB55" s="229"/>
      <c r="HC55" s="229"/>
      <c r="HD55" s="229"/>
      <c r="HE55" s="229"/>
      <c r="HF55" s="229"/>
      <c r="HG55" s="229"/>
      <c r="HH55" s="229"/>
      <c r="HI55" s="229"/>
      <c r="HJ55" s="229"/>
      <c r="HK55" s="229"/>
      <c r="HL55" s="229"/>
      <c r="HM55" s="229"/>
      <c r="HN55" s="229"/>
      <c r="HO55" s="229"/>
      <c r="HP55" s="229"/>
      <c r="HQ55" s="229"/>
      <c r="HR55" s="229"/>
      <c r="HS55" s="229"/>
      <c r="HT55" s="229"/>
      <c r="HU55" s="229"/>
      <c r="HV55" s="229"/>
      <c r="HW55" s="229"/>
      <c r="HX55" s="229"/>
      <c r="HY55" s="229"/>
      <c r="HZ55" s="229"/>
      <c r="IA55" s="229"/>
      <c r="IB55" s="229"/>
      <c r="IC55" s="229"/>
      <c r="ID55" s="229"/>
      <c r="IE55" s="229"/>
      <c r="IF55" s="229"/>
      <c r="IG55" s="229"/>
      <c r="IH55" s="229"/>
      <c r="II55" s="229"/>
      <c r="IJ55" s="229"/>
      <c r="IK55" s="229"/>
      <c r="IL55" s="229"/>
      <c r="IM55" s="229"/>
      <c r="IN55" s="229"/>
      <c r="IO55" s="229"/>
      <c r="IP55" s="229"/>
      <c r="IQ55" s="229"/>
      <c r="IR55" s="229"/>
      <c r="IS55" s="229"/>
      <c r="IT55" s="229"/>
      <c r="IU55" s="229"/>
      <c r="IV55" s="229"/>
      <c r="IW55" s="229"/>
      <c r="IX55" s="229"/>
      <c r="IY55" s="229"/>
      <c r="IZ55" s="229"/>
      <c r="JA55" s="229"/>
      <c r="JB55" s="229"/>
      <c r="JC55" s="229"/>
      <c r="JD55" s="229"/>
      <c r="JE55" s="229"/>
      <c r="JF55" s="229"/>
      <c r="JG55" s="229"/>
      <c r="JH55" s="229"/>
      <c r="JI55" s="229"/>
      <c r="JJ55" s="229"/>
      <c r="JK55" s="229"/>
      <c r="JL55" s="229"/>
      <c r="JM55" s="229"/>
      <c r="JN55" s="229"/>
      <c r="JO55" s="229"/>
      <c r="JP55" s="229"/>
      <c r="JQ55" s="229"/>
      <c r="JR55" s="229"/>
      <c r="JS55" s="229"/>
      <c r="JT55" s="229"/>
      <c r="JU55" s="229"/>
      <c r="JV55" s="229"/>
      <c r="JW55" s="229"/>
      <c r="JX55" s="229"/>
      <c r="JY55" s="229"/>
      <c r="JZ55" s="229"/>
      <c r="KA55" s="229"/>
      <c r="KB55" s="229"/>
      <c r="KC55" s="229"/>
      <c r="KD55" s="229"/>
    </row>
    <row r="56" spans="1:290" s="228" customFormat="1" ht="37.5" x14ac:dyDescent="0.25">
      <c r="A56" s="222" t="s">
        <v>1</v>
      </c>
      <c r="B56" s="189" t="s">
        <v>114</v>
      </c>
      <c r="C56" s="190" t="s">
        <v>6</v>
      </c>
      <c r="D56" s="185" t="s">
        <v>110</v>
      </c>
      <c r="E56" s="185" t="s">
        <v>6</v>
      </c>
      <c r="F56" s="185" t="s">
        <v>134</v>
      </c>
      <c r="G56" s="187" t="s">
        <v>76</v>
      </c>
      <c r="H56" s="161">
        <v>369574</v>
      </c>
      <c r="I56" s="184">
        <v>369574</v>
      </c>
      <c r="J56" s="183">
        <v>370116</v>
      </c>
      <c r="K56" s="183">
        <v>370116</v>
      </c>
      <c r="L56" s="183">
        <v>370679</v>
      </c>
      <c r="M56" s="182">
        <v>370679</v>
      </c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  <c r="BB56" s="229"/>
      <c r="BC56" s="229"/>
      <c r="BD56" s="229"/>
      <c r="BE56" s="229"/>
      <c r="BF56" s="229"/>
      <c r="BG56" s="229"/>
      <c r="BH56" s="229"/>
      <c r="BI56" s="229"/>
      <c r="BJ56" s="229"/>
      <c r="BK56" s="229"/>
      <c r="BL56" s="229"/>
      <c r="BM56" s="229"/>
      <c r="BN56" s="229"/>
      <c r="BO56" s="229"/>
      <c r="BP56" s="229"/>
      <c r="BQ56" s="229"/>
      <c r="BR56" s="229"/>
      <c r="BS56" s="229"/>
      <c r="BT56" s="229"/>
      <c r="BU56" s="229"/>
      <c r="BV56" s="229"/>
      <c r="BW56" s="229"/>
      <c r="BX56" s="229"/>
      <c r="BY56" s="229"/>
      <c r="BZ56" s="229"/>
      <c r="CA56" s="229"/>
      <c r="CB56" s="229"/>
      <c r="CC56" s="229"/>
      <c r="CD56" s="229"/>
      <c r="CE56" s="229"/>
      <c r="CF56" s="229"/>
      <c r="CG56" s="229"/>
      <c r="CH56" s="229"/>
      <c r="CI56" s="229"/>
      <c r="CJ56" s="229"/>
      <c r="CK56" s="229"/>
      <c r="CL56" s="229"/>
      <c r="CM56" s="229"/>
      <c r="CN56" s="229"/>
      <c r="CO56" s="229"/>
      <c r="CP56" s="229"/>
      <c r="CQ56" s="229"/>
      <c r="CR56" s="229"/>
      <c r="CS56" s="229"/>
      <c r="CT56" s="229"/>
      <c r="CU56" s="229"/>
      <c r="CV56" s="229"/>
      <c r="CW56" s="229"/>
      <c r="CX56" s="229"/>
      <c r="CY56" s="229"/>
      <c r="CZ56" s="229"/>
      <c r="DA56" s="229"/>
      <c r="DB56" s="229"/>
      <c r="DC56" s="229"/>
      <c r="DD56" s="229"/>
      <c r="DE56" s="229"/>
      <c r="DF56" s="229"/>
      <c r="DG56" s="229"/>
      <c r="DH56" s="229"/>
      <c r="DI56" s="229"/>
      <c r="DJ56" s="229"/>
      <c r="DK56" s="229"/>
      <c r="DL56" s="229"/>
      <c r="DM56" s="229"/>
      <c r="DN56" s="229"/>
      <c r="DO56" s="229"/>
      <c r="DP56" s="229"/>
      <c r="DQ56" s="229"/>
      <c r="DR56" s="229"/>
      <c r="DS56" s="229"/>
      <c r="DT56" s="229"/>
      <c r="DU56" s="229"/>
      <c r="DV56" s="229"/>
      <c r="DW56" s="229"/>
      <c r="DX56" s="229"/>
      <c r="DY56" s="229"/>
      <c r="DZ56" s="229"/>
      <c r="EA56" s="229"/>
      <c r="EB56" s="229"/>
      <c r="EC56" s="229"/>
      <c r="ED56" s="229"/>
      <c r="EE56" s="229"/>
      <c r="EF56" s="229"/>
      <c r="EG56" s="229"/>
      <c r="EH56" s="229"/>
      <c r="EI56" s="229"/>
      <c r="EJ56" s="229"/>
      <c r="EK56" s="229"/>
      <c r="EL56" s="229"/>
      <c r="EM56" s="229"/>
      <c r="EN56" s="229"/>
      <c r="EO56" s="229"/>
      <c r="EP56" s="229"/>
      <c r="EQ56" s="229"/>
      <c r="ER56" s="229"/>
      <c r="ES56" s="229"/>
      <c r="ET56" s="229"/>
      <c r="EU56" s="229"/>
      <c r="EV56" s="229"/>
      <c r="EW56" s="229"/>
      <c r="EX56" s="229"/>
      <c r="EY56" s="229"/>
      <c r="EZ56" s="229"/>
      <c r="FA56" s="229"/>
      <c r="FB56" s="229"/>
      <c r="FC56" s="229"/>
      <c r="FD56" s="229"/>
      <c r="FE56" s="229"/>
      <c r="FF56" s="229"/>
      <c r="FG56" s="229"/>
      <c r="FH56" s="229"/>
      <c r="FI56" s="229"/>
      <c r="FJ56" s="229"/>
      <c r="FK56" s="229"/>
      <c r="FL56" s="229"/>
      <c r="FM56" s="229"/>
      <c r="FN56" s="229"/>
      <c r="FO56" s="229"/>
      <c r="FP56" s="229"/>
      <c r="FQ56" s="229"/>
      <c r="FR56" s="229"/>
      <c r="FS56" s="229"/>
      <c r="FT56" s="229"/>
      <c r="FU56" s="229"/>
      <c r="FV56" s="229"/>
      <c r="FW56" s="229"/>
      <c r="FX56" s="229"/>
      <c r="FY56" s="229"/>
      <c r="FZ56" s="229"/>
      <c r="GA56" s="229"/>
      <c r="GB56" s="229"/>
      <c r="GC56" s="229"/>
      <c r="GD56" s="229"/>
      <c r="GE56" s="229"/>
      <c r="GF56" s="229"/>
      <c r="GG56" s="229"/>
      <c r="GH56" s="229"/>
      <c r="GI56" s="229"/>
      <c r="GJ56" s="229"/>
      <c r="GK56" s="229"/>
      <c r="GL56" s="229"/>
      <c r="GM56" s="229"/>
      <c r="GN56" s="229"/>
      <c r="GO56" s="229"/>
      <c r="GP56" s="229"/>
      <c r="GQ56" s="229"/>
      <c r="GR56" s="229"/>
      <c r="GS56" s="229"/>
      <c r="GT56" s="229"/>
      <c r="GU56" s="229"/>
      <c r="GV56" s="229"/>
      <c r="GW56" s="229"/>
      <c r="GX56" s="229"/>
      <c r="GY56" s="229"/>
      <c r="GZ56" s="229"/>
      <c r="HA56" s="229"/>
      <c r="HB56" s="229"/>
      <c r="HC56" s="229"/>
      <c r="HD56" s="229"/>
      <c r="HE56" s="229"/>
      <c r="HF56" s="229"/>
      <c r="HG56" s="229"/>
      <c r="HH56" s="229"/>
      <c r="HI56" s="229"/>
      <c r="HJ56" s="229"/>
      <c r="HK56" s="229"/>
      <c r="HL56" s="229"/>
      <c r="HM56" s="229"/>
      <c r="HN56" s="229"/>
      <c r="HO56" s="229"/>
      <c r="HP56" s="229"/>
      <c r="HQ56" s="229"/>
      <c r="HR56" s="229"/>
      <c r="HS56" s="229"/>
      <c r="HT56" s="229"/>
      <c r="HU56" s="229"/>
      <c r="HV56" s="229"/>
      <c r="HW56" s="229"/>
      <c r="HX56" s="229"/>
      <c r="HY56" s="229"/>
      <c r="HZ56" s="229"/>
      <c r="IA56" s="229"/>
      <c r="IB56" s="229"/>
      <c r="IC56" s="229"/>
      <c r="ID56" s="229"/>
      <c r="IE56" s="229"/>
      <c r="IF56" s="229"/>
      <c r="IG56" s="229"/>
      <c r="IH56" s="229"/>
      <c r="II56" s="229"/>
      <c r="IJ56" s="229"/>
      <c r="IK56" s="229"/>
      <c r="IL56" s="229"/>
      <c r="IM56" s="229"/>
      <c r="IN56" s="229"/>
      <c r="IO56" s="229"/>
      <c r="IP56" s="229"/>
      <c r="IQ56" s="229"/>
      <c r="IR56" s="229"/>
      <c r="IS56" s="229"/>
      <c r="IT56" s="229"/>
      <c r="IU56" s="229"/>
      <c r="IV56" s="229"/>
      <c r="IW56" s="229"/>
      <c r="IX56" s="229"/>
      <c r="IY56" s="229"/>
      <c r="IZ56" s="229"/>
      <c r="JA56" s="229"/>
      <c r="JB56" s="229"/>
      <c r="JC56" s="229"/>
      <c r="JD56" s="229"/>
      <c r="JE56" s="229"/>
      <c r="JF56" s="229"/>
      <c r="JG56" s="229"/>
      <c r="JH56" s="229"/>
      <c r="JI56" s="229"/>
      <c r="JJ56" s="229"/>
      <c r="JK56" s="229"/>
      <c r="JL56" s="229"/>
      <c r="JM56" s="229"/>
      <c r="JN56" s="229"/>
      <c r="JO56" s="229"/>
      <c r="JP56" s="229"/>
      <c r="JQ56" s="229"/>
      <c r="JR56" s="229"/>
      <c r="JS56" s="229"/>
      <c r="JT56" s="229"/>
      <c r="JU56" s="229"/>
      <c r="JV56" s="229"/>
      <c r="JW56" s="229"/>
      <c r="JX56" s="229"/>
      <c r="JY56" s="229"/>
      <c r="JZ56" s="229"/>
      <c r="KA56" s="229"/>
      <c r="KB56" s="229"/>
      <c r="KC56" s="229"/>
      <c r="KD56" s="229"/>
    </row>
    <row r="57" spans="1:290" s="228" customFormat="1" ht="75" x14ac:dyDescent="0.25">
      <c r="A57" s="231" t="s">
        <v>1</v>
      </c>
      <c r="B57" s="178" t="s">
        <v>151</v>
      </c>
      <c r="C57" s="177" t="s">
        <v>6</v>
      </c>
      <c r="D57" s="176" t="s">
        <v>110</v>
      </c>
      <c r="E57" s="176" t="s">
        <v>6</v>
      </c>
      <c r="F57" s="176" t="s">
        <v>152</v>
      </c>
      <c r="G57" s="175" t="s">
        <v>1</v>
      </c>
      <c r="H57" s="174">
        <f>H58</f>
        <v>685376</v>
      </c>
      <c r="I57" s="174">
        <f t="shared" ref="I57:M57" si="31">I58</f>
        <v>685376</v>
      </c>
      <c r="J57" s="174">
        <f t="shared" si="31"/>
        <v>685376</v>
      </c>
      <c r="K57" s="174">
        <f t="shared" si="31"/>
        <v>685376</v>
      </c>
      <c r="L57" s="174">
        <f t="shared" si="31"/>
        <v>685376</v>
      </c>
      <c r="M57" s="174">
        <f t="shared" si="31"/>
        <v>685376</v>
      </c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9"/>
      <c r="AK57" s="229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V57" s="229"/>
      <c r="AW57" s="229"/>
      <c r="AX57" s="229"/>
      <c r="AY57" s="229"/>
      <c r="AZ57" s="229"/>
      <c r="BA57" s="229"/>
      <c r="BB57" s="229"/>
      <c r="BC57" s="229"/>
      <c r="BD57" s="229"/>
      <c r="BE57" s="229"/>
      <c r="BF57" s="229"/>
      <c r="BG57" s="229"/>
      <c r="BH57" s="229"/>
      <c r="BI57" s="229"/>
      <c r="BJ57" s="229"/>
      <c r="BK57" s="229"/>
      <c r="BL57" s="229"/>
      <c r="BM57" s="229"/>
      <c r="BN57" s="229"/>
      <c r="BO57" s="229"/>
      <c r="BP57" s="229"/>
      <c r="BQ57" s="229"/>
      <c r="BR57" s="229"/>
      <c r="BS57" s="229"/>
      <c r="BT57" s="229"/>
      <c r="BU57" s="229"/>
      <c r="BV57" s="229"/>
      <c r="BW57" s="229"/>
      <c r="BX57" s="229"/>
      <c r="BY57" s="229"/>
      <c r="BZ57" s="229"/>
      <c r="CA57" s="229"/>
      <c r="CB57" s="229"/>
      <c r="CC57" s="229"/>
      <c r="CD57" s="229"/>
      <c r="CE57" s="229"/>
      <c r="CF57" s="229"/>
      <c r="CG57" s="229"/>
      <c r="CH57" s="229"/>
      <c r="CI57" s="229"/>
      <c r="CJ57" s="229"/>
      <c r="CK57" s="229"/>
      <c r="CL57" s="229"/>
      <c r="CM57" s="229"/>
      <c r="CN57" s="229"/>
      <c r="CO57" s="229"/>
      <c r="CP57" s="229"/>
      <c r="CQ57" s="229"/>
      <c r="CR57" s="229"/>
      <c r="CS57" s="229"/>
      <c r="CT57" s="229"/>
      <c r="CU57" s="229"/>
      <c r="CV57" s="229"/>
      <c r="CW57" s="229"/>
      <c r="CX57" s="229"/>
      <c r="CY57" s="229"/>
      <c r="CZ57" s="229"/>
      <c r="DA57" s="229"/>
      <c r="DB57" s="229"/>
      <c r="DC57" s="229"/>
      <c r="DD57" s="229"/>
      <c r="DE57" s="229"/>
      <c r="DF57" s="229"/>
      <c r="DG57" s="229"/>
      <c r="DH57" s="229"/>
      <c r="DI57" s="229"/>
      <c r="DJ57" s="229"/>
      <c r="DK57" s="229"/>
      <c r="DL57" s="229"/>
      <c r="DM57" s="229"/>
      <c r="DN57" s="229"/>
      <c r="DO57" s="229"/>
      <c r="DP57" s="229"/>
      <c r="DQ57" s="229"/>
      <c r="DR57" s="229"/>
      <c r="DS57" s="229"/>
      <c r="DT57" s="229"/>
      <c r="DU57" s="229"/>
      <c r="DV57" s="229"/>
      <c r="DW57" s="229"/>
      <c r="DX57" s="229"/>
      <c r="DY57" s="229"/>
      <c r="DZ57" s="229"/>
      <c r="EA57" s="229"/>
      <c r="EB57" s="229"/>
      <c r="EC57" s="229"/>
      <c r="ED57" s="229"/>
      <c r="EE57" s="229"/>
      <c r="EF57" s="229"/>
      <c r="EG57" s="229"/>
      <c r="EH57" s="229"/>
      <c r="EI57" s="229"/>
      <c r="EJ57" s="229"/>
      <c r="EK57" s="229"/>
      <c r="EL57" s="229"/>
      <c r="EM57" s="229"/>
      <c r="EN57" s="229"/>
      <c r="EO57" s="229"/>
      <c r="EP57" s="229"/>
      <c r="EQ57" s="229"/>
      <c r="ER57" s="229"/>
      <c r="ES57" s="229"/>
      <c r="ET57" s="229"/>
      <c r="EU57" s="229"/>
      <c r="EV57" s="229"/>
      <c r="EW57" s="229"/>
      <c r="EX57" s="229"/>
      <c r="EY57" s="229"/>
      <c r="EZ57" s="229"/>
      <c r="FA57" s="229"/>
      <c r="FB57" s="229"/>
      <c r="FC57" s="229"/>
      <c r="FD57" s="229"/>
      <c r="FE57" s="229"/>
      <c r="FF57" s="229"/>
      <c r="FG57" s="229"/>
      <c r="FH57" s="229"/>
      <c r="FI57" s="229"/>
      <c r="FJ57" s="229"/>
      <c r="FK57" s="229"/>
      <c r="FL57" s="229"/>
      <c r="FM57" s="229"/>
      <c r="FN57" s="229"/>
      <c r="FO57" s="229"/>
      <c r="FP57" s="229"/>
      <c r="FQ57" s="229"/>
      <c r="FR57" s="229"/>
      <c r="FS57" s="229"/>
      <c r="FT57" s="229"/>
      <c r="FU57" s="229"/>
      <c r="FV57" s="229"/>
      <c r="FW57" s="229"/>
      <c r="FX57" s="229"/>
      <c r="FY57" s="229"/>
      <c r="FZ57" s="229"/>
      <c r="GA57" s="229"/>
      <c r="GB57" s="229"/>
      <c r="GC57" s="229"/>
      <c r="GD57" s="229"/>
      <c r="GE57" s="229"/>
      <c r="GF57" s="229"/>
      <c r="GG57" s="229"/>
      <c r="GH57" s="229"/>
      <c r="GI57" s="229"/>
      <c r="GJ57" s="229"/>
      <c r="GK57" s="229"/>
      <c r="GL57" s="229"/>
      <c r="GM57" s="229"/>
      <c r="GN57" s="229"/>
      <c r="GO57" s="229"/>
      <c r="GP57" s="229"/>
      <c r="GQ57" s="229"/>
      <c r="GR57" s="229"/>
      <c r="GS57" s="229"/>
      <c r="GT57" s="229"/>
      <c r="GU57" s="229"/>
      <c r="GV57" s="229"/>
      <c r="GW57" s="229"/>
      <c r="GX57" s="229"/>
      <c r="GY57" s="229"/>
      <c r="GZ57" s="229"/>
      <c r="HA57" s="229"/>
      <c r="HB57" s="229"/>
      <c r="HC57" s="229"/>
      <c r="HD57" s="229"/>
      <c r="HE57" s="229"/>
      <c r="HF57" s="229"/>
      <c r="HG57" s="229"/>
      <c r="HH57" s="229"/>
      <c r="HI57" s="229"/>
      <c r="HJ57" s="229"/>
      <c r="HK57" s="229"/>
      <c r="HL57" s="229"/>
      <c r="HM57" s="229"/>
      <c r="HN57" s="229"/>
      <c r="HO57" s="229"/>
      <c r="HP57" s="229"/>
      <c r="HQ57" s="229"/>
      <c r="HR57" s="229"/>
      <c r="HS57" s="229"/>
      <c r="HT57" s="229"/>
      <c r="HU57" s="229"/>
      <c r="HV57" s="229"/>
      <c r="HW57" s="229"/>
      <c r="HX57" s="229"/>
      <c r="HY57" s="229"/>
      <c r="HZ57" s="229"/>
      <c r="IA57" s="229"/>
      <c r="IB57" s="229"/>
      <c r="IC57" s="229"/>
      <c r="ID57" s="229"/>
      <c r="IE57" s="229"/>
      <c r="IF57" s="229"/>
      <c r="IG57" s="229"/>
      <c r="IH57" s="229"/>
      <c r="II57" s="229"/>
      <c r="IJ57" s="229"/>
      <c r="IK57" s="229"/>
      <c r="IL57" s="229"/>
      <c r="IM57" s="229"/>
      <c r="IN57" s="229"/>
      <c r="IO57" s="229"/>
      <c r="IP57" s="229"/>
      <c r="IQ57" s="229"/>
      <c r="IR57" s="229"/>
      <c r="IS57" s="229"/>
      <c r="IT57" s="229"/>
      <c r="IU57" s="229"/>
      <c r="IV57" s="229"/>
      <c r="IW57" s="229"/>
      <c r="IX57" s="229"/>
      <c r="IY57" s="229"/>
      <c r="IZ57" s="229"/>
      <c r="JA57" s="229"/>
      <c r="JB57" s="229"/>
      <c r="JC57" s="229"/>
      <c r="JD57" s="229"/>
      <c r="JE57" s="229"/>
      <c r="JF57" s="229"/>
      <c r="JG57" s="229"/>
      <c r="JH57" s="229"/>
      <c r="JI57" s="229"/>
      <c r="JJ57" s="229"/>
      <c r="JK57" s="229"/>
      <c r="JL57" s="229"/>
      <c r="JM57" s="229"/>
      <c r="JN57" s="229"/>
      <c r="JO57" s="229"/>
      <c r="JP57" s="229"/>
      <c r="JQ57" s="229"/>
      <c r="JR57" s="229"/>
      <c r="JS57" s="229"/>
      <c r="JT57" s="229"/>
      <c r="JU57" s="229"/>
      <c r="JV57" s="229"/>
      <c r="JW57" s="229"/>
      <c r="JX57" s="229"/>
      <c r="JY57" s="229"/>
      <c r="JZ57" s="229"/>
      <c r="KA57" s="229"/>
      <c r="KB57" s="229"/>
      <c r="KC57" s="229"/>
      <c r="KD57" s="229"/>
    </row>
    <row r="58" spans="1:290" s="228" customFormat="1" ht="112.5" x14ac:dyDescent="0.25">
      <c r="A58" s="227" t="s">
        <v>1</v>
      </c>
      <c r="B58" s="173" t="s">
        <v>113</v>
      </c>
      <c r="C58" s="172" t="s">
        <v>6</v>
      </c>
      <c r="D58" s="171" t="s">
        <v>110</v>
      </c>
      <c r="E58" s="171" t="s">
        <v>6</v>
      </c>
      <c r="F58" s="171" t="s">
        <v>152</v>
      </c>
      <c r="G58" s="170">
        <v>100</v>
      </c>
      <c r="H58" s="169">
        <f>H59</f>
        <v>685376</v>
      </c>
      <c r="I58" s="169">
        <f t="shared" ref="I58:M58" si="32">I59</f>
        <v>685376</v>
      </c>
      <c r="J58" s="169">
        <f t="shared" si="32"/>
        <v>685376</v>
      </c>
      <c r="K58" s="169">
        <f t="shared" si="32"/>
        <v>685376</v>
      </c>
      <c r="L58" s="169">
        <f t="shared" si="32"/>
        <v>685376</v>
      </c>
      <c r="M58" s="169">
        <f t="shared" si="32"/>
        <v>685376</v>
      </c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9"/>
      <c r="AH58" s="229"/>
      <c r="AI58" s="229"/>
      <c r="AJ58" s="229"/>
      <c r="AK58" s="229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V58" s="229"/>
      <c r="AW58" s="229"/>
      <c r="AX58" s="229"/>
      <c r="AY58" s="229"/>
      <c r="AZ58" s="229"/>
      <c r="BA58" s="229"/>
      <c r="BB58" s="229"/>
      <c r="BC58" s="229"/>
      <c r="BD58" s="229"/>
      <c r="BE58" s="229"/>
      <c r="BF58" s="229"/>
      <c r="BG58" s="229"/>
      <c r="BH58" s="229"/>
      <c r="BI58" s="229"/>
      <c r="BJ58" s="229"/>
      <c r="BK58" s="229"/>
      <c r="BL58" s="229"/>
      <c r="BM58" s="229"/>
      <c r="BN58" s="229"/>
      <c r="BO58" s="229"/>
      <c r="BP58" s="229"/>
      <c r="BQ58" s="229"/>
      <c r="BR58" s="229"/>
      <c r="BS58" s="229"/>
      <c r="BT58" s="229"/>
      <c r="BU58" s="229"/>
      <c r="BV58" s="229"/>
      <c r="BW58" s="229"/>
      <c r="BX58" s="229"/>
      <c r="BY58" s="229"/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229"/>
      <c r="CO58" s="229"/>
      <c r="CP58" s="229"/>
      <c r="CQ58" s="229"/>
      <c r="CR58" s="229"/>
      <c r="CS58" s="229"/>
      <c r="CT58" s="229"/>
      <c r="CU58" s="229"/>
      <c r="CV58" s="229"/>
      <c r="CW58" s="229"/>
      <c r="CX58" s="229"/>
      <c r="CY58" s="229"/>
      <c r="CZ58" s="229"/>
      <c r="DA58" s="229"/>
      <c r="DB58" s="229"/>
      <c r="DC58" s="229"/>
      <c r="DD58" s="229"/>
      <c r="DE58" s="229"/>
      <c r="DF58" s="229"/>
      <c r="DG58" s="229"/>
      <c r="DH58" s="229"/>
      <c r="DI58" s="229"/>
      <c r="DJ58" s="229"/>
      <c r="DK58" s="229"/>
      <c r="DL58" s="229"/>
      <c r="DM58" s="229"/>
      <c r="DN58" s="229"/>
      <c r="DO58" s="229"/>
      <c r="DP58" s="229"/>
      <c r="DQ58" s="229"/>
      <c r="DR58" s="229"/>
      <c r="DS58" s="229"/>
      <c r="DT58" s="229"/>
      <c r="DU58" s="229"/>
      <c r="DV58" s="229"/>
      <c r="DW58" s="229"/>
      <c r="DX58" s="229"/>
      <c r="DY58" s="229"/>
      <c r="DZ58" s="229"/>
      <c r="EA58" s="229"/>
      <c r="EB58" s="229"/>
      <c r="EC58" s="229"/>
      <c r="ED58" s="229"/>
      <c r="EE58" s="229"/>
      <c r="EF58" s="229"/>
      <c r="EG58" s="229"/>
      <c r="EH58" s="229"/>
      <c r="EI58" s="229"/>
      <c r="EJ58" s="229"/>
      <c r="EK58" s="229"/>
      <c r="EL58" s="229"/>
      <c r="EM58" s="229"/>
      <c r="EN58" s="229"/>
      <c r="EO58" s="229"/>
      <c r="EP58" s="229"/>
      <c r="EQ58" s="229"/>
      <c r="ER58" s="229"/>
      <c r="ES58" s="229"/>
      <c r="ET58" s="229"/>
      <c r="EU58" s="229"/>
      <c r="EV58" s="229"/>
      <c r="EW58" s="229"/>
      <c r="EX58" s="229"/>
      <c r="EY58" s="229"/>
      <c r="EZ58" s="229"/>
      <c r="FA58" s="229"/>
      <c r="FB58" s="229"/>
      <c r="FC58" s="229"/>
      <c r="FD58" s="229"/>
      <c r="FE58" s="229"/>
      <c r="FF58" s="229"/>
      <c r="FG58" s="229"/>
      <c r="FH58" s="229"/>
      <c r="FI58" s="229"/>
      <c r="FJ58" s="229"/>
      <c r="FK58" s="229"/>
      <c r="FL58" s="229"/>
      <c r="FM58" s="229"/>
      <c r="FN58" s="229"/>
      <c r="FO58" s="229"/>
      <c r="FP58" s="229"/>
      <c r="FQ58" s="229"/>
      <c r="FR58" s="229"/>
      <c r="FS58" s="229"/>
      <c r="FT58" s="229"/>
      <c r="FU58" s="229"/>
      <c r="FV58" s="229"/>
      <c r="FW58" s="229"/>
      <c r="FX58" s="229"/>
      <c r="FY58" s="229"/>
      <c r="FZ58" s="229"/>
      <c r="GA58" s="229"/>
      <c r="GB58" s="229"/>
      <c r="GC58" s="229"/>
      <c r="GD58" s="229"/>
      <c r="GE58" s="229"/>
      <c r="GF58" s="229"/>
      <c r="GG58" s="229"/>
      <c r="GH58" s="229"/>
      <c r="GI58" s="229"/>
      <c r="GJ58" s="229"/>
      <c r="GK58" s="229"/>
      <c r="GL58" s="229"/>
      <c r="GM58" s="229"/>
      <c r="GN58" s="229"/>
      <c r="GO58" s="229"/>
      <c r="GP58" s="229"/>
      <c r="GQ58" s="229"/>
      <c r="GR58" s="229"/>
      <c r="GS58" s="229"/>
      <c r="GT58" s="229"/>
      <c r="GU58" s="229"/>
      <c r="GV58" s="229"/>
      <c r="GW58" s="229"/>
      <c r="GX58" s="229"/>
      <c r="GY58" s="229"/>
      <c r="GZ58" s="229"/>
      <c r="HA58" s="229"/>
      <c r="HB58" s="229"/>
      <c r="HC58" s="229"/>
      <c r="HD58" s="229"/>
      <c r="HE58" s="229"/>
      <c r="HF58" s="229"/>
      <c r="HG58" s="229"/>
      <c r="HH58" s="229"/>
      <c r="HI58" s="229"/>
      <c r="HJ58" s="229"/>
      <c r="HK58" s="229"/>
      <c r="HL58" s="229"/>
      <c r="HM58" s="229"/>
      <c r="HN58" s="229"/>
      <c r="HO58" s="229"/>
      <c r="HP58" s="229"/>
      <c r="HQ58" s="229"/>
      <c r="HR58" s="229"/>
      <c r="HS58" s="229"/>
      <c r="HT58" s="229"/>
      <c r="HU58" s="229"/>
      <c r="HV58" s="229"/>
      <c r="HW58" s="229"/>
      <c r="HX58" s="229"/>
      <c r="HY58" s="229"/>
      <c r="HZ58" s="229"/>
      <c r="IA58" s="229"/>
      <c r="IB58" s="229"/>
      <c r="IC58" s="229"/>
      <c r="ID58" s="229"/>
      <c r="IE58" s="229"/>
      <c r="IF58" s="229"/>
      <c r="IG58" s="229"/>
      <c r="IH58" s="229"/>
      <c r="II58" s="229"/>
      <c r="IJ58" s="229"/>
      <c r="IK58" s="229"/>
      <c r="IL58" s="229"/>
      <c r="IM58" s="229"/>
      <c r="IN58" s="229"/>
      <c r="IO58" s="229"/>
      <c r="IP58" s="229"/>
      <c r="IQ58" s="229"/>
      <c r="IR58" s="229"/>
      <c r="IS58" s="229"/>
      <c r="IT58" s="229"/>
      <c r="IU58" s="229"/>
      <c r="IV58" s="229"/>
      <c r="IW58" s="229"/>
      <c r="IX58" s="229"/>
      <c r="IY58" s="229"/>
      <c r="IZ58" s="229"/>
      <c r="JA58" s="229"/>
      <c r="JB58" s="229"/>
      <c r="JC58" s="229"/>
      <c r="JD58" s="229"/>
      <c r="JE58" s="229"/>
      <c r="JF58" s="229"/>
      <c r="JG58" s="229"/>
      <c r="JH58" s="229"/>
      <c r="JI58" s="229"/>
      <c r="JJ58" s="229"/>
      <c r="JK58" s="229"/>
      <c r="JL58" s="229"/>
      <c r="JM58" s="229"/>
      <c r="JN58" s="229"/>
      <c r="JO58" s="229"/>
      <c r="JP58" s="229"/>
      <c r="JQ58" s="229"/>
      <c r="JR58" s="229"/>
      <c r="JS58" s="229"/>
      <c r="JT58" s="229"/>
      <c r="JU58" s="229"/>
      <c r="JV58" s="229"/>
      <c r="JW58" s="229"/>
      <c r="JX58" s="229"/>
      <c r="JY58" s="229"/>
      <c r="JZ58" s="229"/>
      <c r="KA58" s="229"/>
      <c r="KB58" s="229"/>
      <c r="KC58" s="229"/>
      <c r="KD58" s="229"/>
    </row>
    <row r="59" spans="1:290" s="228" customFormat="1" ht="37.5" x14ac:dyDescent="0.25">
      <c r="A59" s="222" t="s">
        <v>1</v>
      </c>
      <c r="B59" s="189" t="s">
        <v>114</v>
      </c>
      <c r="C59" s="190" t="s">
        <v>6</v>
      </c>
      <c r="D59" s="185" t="s">
        <v>110</v>
      </c>
      <c r="E59" s="185" t="s">
        <v>6</v>
      </c>
      <c r="F59" s="185" t="s">
        <v>152</v>
      </c>
      <c r="G59" s="187" t="s">
        <v>76</v>
      </c>
      <c r="H59" s="161">
        <v>685376</v>
      </c>
      <c r="I59" s="184">
        <v>685376</v>
      </c>
      <c r="J59" s="183">
        <v>685376</v>
      </c>
      <c r="K59" s="183">
        <v>685376</v>
      </c>
      <c r="L59" s="183">
        <v>685376</v>
      </c>
      <c r="M59" s="182">
        <v>685376</v>
      </c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  <c r="BB59" s="229"/>
      <c r="BC59" s="229"/>
      <c r="BD59" s="229"/>
      <c r="BE59" s="229"/>
      <c r="BF59" s="229"/>
      <c r="BG59" s="229"/>
      <c r="BH59" s="229"/>
      <c r="BI59" s="229"/>
      <c r="BJ59" s="229"/>
      <c r="BK59" s="229"/>
      <c r="BL59" s="229"/>
      <c r="BM59" s="229"/>
      <c r="BN59" s="229"/>
      <c r="BO59" s="229"/>
      <c r="BP59" s="229"/>
      <c r="BQ59" s="229"/>
      <c r="BR59" s="229"/>
      <c r="BS59" s="229"/>
      <c r="BT59" s="229"/>
      <c r="BU59" s="229"/>
      <c r="BV59" s="229"/>
      <c r="BW59" s="229"/>
      <c r="BX59" s="229"/>
      <c r="BY59" s="229"/>
      <c r="BZ59" s="229"/>
      <c r="CA59" s="229"/>
      <c r="CB59" s="229"/>
      <c r="CC59" s="229"/>
      <c r="CD59" s="229"/>
      <c r="CE59" s="229"/>
      <c r="CF59" s="229"/>
      <c r="CG59" s="229"/>
      <c r="CH59" s="229"/>
      <c r="CI59" s="229"/>
      <c r="CJ59" s="229"/>
      <c r="CK59" s="229"/>
      <c r="CL59" s="229"/>
      <c r="CM59" s="229"/>
      <c r="CN59" s="229"/>
      <c r="CO59" s="229"/>
      <c r="CP59" s="229"/>
      <c r="CQ59" s="229"/>
      <c r="CR59" s="229"/>
      <c r="CS59" s="229"/>
      <c r="CT59" s="229"/>
      <c r="CU59" s="229"/>
      <c r="CV59" s="229"/>
      <c r="CW59" s="229"/>
      <c r="CX59" s="229"/>
      <c r="CY59" s="229"/>
      <c r="CZ59" s="229"/>
      <c r="DA59" s="229"/>
      <c r="DB59" s="229"/>
      <c r="DC59" s="229"/>
      <c r="DD59" s="229"/>
      <c r="DE59" s="229"/>
      <c r="DF59" s="229"/>
      <c r="DG59" s="229"/>
      <c r="DH59" s="229"/>
      <c r="DI59" s="229"/>
      <c r="DJ59" s="229"/>
      <c r="DK59" s="229"/>
      <c r="DL59" s="229"/>
      <c r="DM59" s="229"/>
      <c r="DN59" s="229"/>
      <c r="DO59" s="229"/>
      <c r="DP59" s="229"/>
      <c r="DQ59" s="229"/>
      <c r="DR59" s="229"/>
      <c r="DS59" s="229"/>
      <c r="DT59" s="229"/>
      <c r="DU59" s="229"/>
      <c r="DV59" s="229"/>
      <c r="DW59" s="229"/>
      <c r="DX59" s="229"/>
      <c r="DY59" s="229"/>
      <c r="DZ59" s="229"/>
      <c r="EA59" s="229"/>
      <c r="EB59" s="229"/>
      <c r="EC59" s="229"/>
      <c r="ED59" s="229"/>
      <c r="EE59" s="229"/>
      <c r="EF59" s="229"/>
      <c r="EG59" s="229"/>
      <c r="EH59" s="229"/>
      <c r="EI59" s="229"/>
      <c r="EJ59" s="229"/>
      <c r="EK59" s="229"/>
      <c r="EL59" s="229"/>
      <c r="EM59" s="229"/>
      <c r="EN59" s="229"/>
      <c r="EO59" s="229"/>
      <c r="EP59" s="229"/>
      <c r="EQ59" s="229"/>
      <c r="ER59" s="229"/>
      <c r="ES59" s="229"/>
      <c r="ET59" s="229"/>
      <c r="EU59" s="229"/>
      <c r="EV59" s="229"/>
      <c r="EW59" s="229"/>
      <c r="EX59" s="229"/>
      <c r="EY59" s="229"/>
      <c r="EZ59" s="229"/>
      <c r="FA59" s="229"/>
      <c r="FB59" s="229"/>
      <c r="FC59" s="229"/>
      <c r="FD59" s="229"/>
      <c r="FE59" s="229"/>
      <c r="FF59" s="229"/>
      <c r="FG59" s="229"/>
      <c r="FH59" s="229"/>
      <c r="FI59" s="229"/>
      <c r="FJ59" s="229"/>
      <c r="FK59" s="229"/>
      <c r="FL59" s="229"/>
      <c r="FM59" s="229"/>
      <c r="FN59" s="229"/>
      <c r="FO59" s="229"/>
      <c r="FP59" s="229"/>
      <c r="FQ59" s="229"/>
      <c r="FR59" s="229"/>
      <c r="FS59" s="229"/>
      <c r="FT59" s="229"/>
      <c r="FU59" s="229"/>
      <c r="FV59" s="229"/>
      <c r="FW59" s="229"/>
      <c r="FX59" s="229"/>
      <c r="FY59" s="229"/>
      <c r="FZ59" s="229"/>
      <c r="GA59" s="229"/>
      <c r="GB59" s="229"/>
      <c r="GC59" s="229"/>
      <c r="GD59" s="229"/>
      <c r="GE59" s="229"/>
      <c r="GF59" s="229"/>
      <c r="GG59" s="229"/>
      <c r="GH59" s="229"/>
      <c r="GI59" s="229"/>
      <c r="GJ59" s="229"/>
      <c r="GK59" s="229"/>
      <c r="GL59" s="229"/>
      <c r="GM59" s="229"/>
      <c r="GN59" s="229"/>
      <c r="GO59" s="229"/>
      <c r="GP59" s="229"/>
      <c r="GQ59" s="229"/>
      <c r="GR59" s="229"/>
      <c r="GS59" s="229"/>
      <c r="GT59" s="229"/>
      <c r="GU59" s="229"/>
      <c r="GV59" s="229"/>
      <c r="GW59" s="229"/>
      <c r="GX59" s="229"/>
      <c r="GY59" s="229"/>
      <c r="GZ59" s="229"/>
      <c r="HA59" s="229"/>
      <c r="HB59" s="229"/>
      <c r="HC59" s="229"/>
      <c r="HD59" s="229"/>
      <c r="HE59" s="229"/>
      <c r="HF59" s="229"/>
      <c r="HG59" s="229"/>
      <c r="HH59" s="229"/>
      <c r="HI59" s="229"/>
      <c r="HJ59" s="229"/>
      <c r="HK59" s="229"/>
      <c r="HL59" s="229"/>
      <c r="HM59" s="229"/>
      <c r="HN59" s="229"/>
      <c r="HO59" s="229"/>
      <c r="HP59" s="229"/>
      <c r="HQ59" s="229"/>
      <c r="HR59" s="229"/>
      <c r="HS59" s="229"/>
      <c r="HT59" s="229"/>
      <c r="HU59" s="229"/>
      <c r="HV59" s="229"/>
      <c r="HW59" s="229"/>
      <c r="HX59" s="229"/>
      <c r="HY59" s="229"/>
      <c r="HZ59" s="229"/>
      <c r="IA59" s="229"/>
      <c r="IB59" s="229"/>
      <c r="IC59" s="229"/>
      <c r="ID59" s="229"/>
      <c r="IE59" s="229"/>
      <c r="IF59" s="229"/>
      <c r="IG59" s="229"/>
      <c r="IH59" s="229"/>
      <c r="II59" s="229"/>
      <c r="IJ59" s="229"/>
      <c r="IK59" s="229"/>
      <c r="IL59" s="229"/>
      <c r="IM59" s="229"/>
      <c r="IN59" s="229"/>
      <c r="IO59" s="229"/>
      <c r="IP59" s="229"/>
      <c r="IQ59" s="229"/>
      <c r="IR59" s="229"/>
      <c r="IS59" s="229"/>
      <c r="IT59" s="229"/>
      <c r="IU59" s="229"/>
      <c r="IV59" s="229"/>
      <c r="IW59" s="229"/>
      <c r="IX59" s="229"/>
      <c r="IY59" s="229"/>
      <c r="IZ59" s="229"/>
      <c r="JA59" s="229"/>
      <c r="JB59" s="229"/>
      <c r="JC59" s="229"/>
      <c r="JD59" s="229"/>
      <c r="JE59" s="229"/>
      <c r="JF59" s="229"/>
      <c r="JG59" s="229"/>
      <c r="JH59" s="229"/>
      <c r="JI59" s="229"/>
      <c r="JJ59" s="229"/>
      <c r="JK59" s="229"/>
      <c r="JL59" s="229"/>
      <c r="JM59" s="229"/>
      <c r="JN59" s="229"/>
      <c r="JO59" s="229"/>
      <c r="JP59" s="229"/>
      <c r="JQ59" s="229"/>
      <c r="JR59" s="229"/>
      <c r="JS59" s="229"/>
      <c r="JT59" s="229"/>
      <c r="JU59" s="229"/>
      <c r="JV59" s="229"/>
      <c r="JW59" s="229"/>
      <c r="JX59" s="229"/>
      <c r="JY59" s="229"/>
      <c r="JZ59" s="229"/>
      <c r="KA59" s="229"/>
      <c r="KB59" s="229"/>
      <c r="KC59" s="229"/>
      <c r="KD59" s="229"/>
    </row>
    <row r="60" spans="1:290" s="228" customFormat="1" ht="112.5" x14ac:dyDescent="0.25">
      <c r="A60" s="231" t="s">
        <v>1</v>
      </c>
      <c r="B60" s="178" t="s">
        <v>387</v>
      </c>
      <c r="C60" s="177" t="s">
        <v>6</v>
      </c>
      <c r="D60" s="176" t="s">
        <v>110</v>
      </c>
      <c r="E60" s="176" t="s">
        <v>6</v>
      </c>
      <c r="F60" s="176" t="s">
        <v>388</v>
      </c>
      <c r="G60" s="175" t="s">
        <v>1</v>
      </c>
      <c r="H60" s="174">
        <f>H61</f>
        <v>0</v>
      </c>
      <c r="I60" s="174">
        <f t="shared" ref="I60:M60" si="33">I61</f>
        <v>0</v>
      </c>
      <c r="J60" s="174">
        <f t="shared" si="33"/>
        <v>9430.14</v>
      </c>
      <c r="K60" s="174">
        <f t="shared" si="33"/>
        <v>9430.14</v>
      </c>
      <c r="L60" s="174">
        <f t="shared" si="33"/>
        <v>0</v>
      </c>
      <c r="M60" s="174">
        <f t="shared" si="33"/>
        <v>0</v>
      </c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9"/>
      <c r="AH60" s="229"/>
      <c r="AI60" s="229"/>
      <c r="AJ60" s="229"/>
      <c r="AK60" s="229"/>
      <c r="AL60" s="229"/>
      <c r="AM60" s="229"/>
      <c r="AN60" s="229"/>
      <c r="AO60" s="229"/>
      <c r="AP60" s="229"/>
      <c r="AQ60" s="229"/>
      <c r="AR60" s="229"/>
      <c r="AS60" s="229"/>
      <c r="AT60" s="229"/>
      <c r="AU60" s="229"/>
      <c r="AV60" s="229"/>
      <c r="AW60" s="229"/>
      <c r="AX60" s="229"/>
      <c r="AY60" s="229"/>
      <c r="AZ60" s="229"/>
      <c r="BA60" s="229"/>
      <c r="BB60" s="229"/>
      <c r="BC60" s="229"/>
      <c r="BD60" s="229"/>
      <c r="BE60" s="229"/>
      <c r="BF60" s="229"/>
      <c r="BG60" s="229"/>
      <c r="BH60" s="229"/>
      <c r="BI60" s="229"/>
      <c r="BJ60" s="229"/>
      <c r="BK60" s="229"/>
      <c r="BL60" s="229"/>
      <c r="BM60" s="229"/>
      <c r="BN60" s="229"/>
      <c r="BO60" s="229"/>
      <c r="BP60" s="229"/>
      <c r="BQ60" s="229"/>
      <c r="BR60" s="229"/>
      <c r="BS60" s="229"/>
      <c r="BT60" s="229"/>
      <c r="BU60" s="229"/>
      <c r="BV60" s="229"/>
      <c r="BW60" s="229"/>
      <c r="BX60" s="229"/>
      <c r="BY60" s="229"/>
      <c r="BZ60" s="229"/>
      <c r="CA60" s="229"/>
      <c r="CB60" s="229"/>
      <c r="CC60" s="229"/>
      <c r="CD60" s="229"/>
      <c r="CE60" s="229"/>
      <c r="CF60" s="229"/>
      <c r="CG60" s="229"/>
      <c r="CH60" s="229"/>
      <c r="CI60" s="229"/>
      <c r="CJ60" s="229"/>
      <c r="CK60" s="229"/>
      <c r="CL60" s="229"/>
      <c r="CM60" s="229"/>
      <c r="CN60" s="229"/>
      <c r="CO60" s="229"/>
      <c r="CP60" s="229"/>
      <c r="CQ60" s="229"/>
      <c r="CR60" s="229"/>
      <c r="CS60" s="229"/>
      <c r="CT60" s="229"/>
      <c r="CU60" s="229"/>
      <c r="CV60" s="229"/>
      <c r="CW60" s="229"/>
      <c r="CX60" s="229"/>
      <c r="CY60" s="229"/>
      <c r="CZ60" s="229"/>
      <c r="DA60" s="229"/>
      <c r="DB60" s="229"/>
      <c r="DC60" s="229"/>
      <c r="DD60" s="229"/>
      <c r="DE60" s="229"/>
      <c r="DF60" s="229"/>
      <c r="DG60" s="229"/>
      <c r="DH60" s="229"/>
      <c r="DI60" s="229"/>
      <c r="DJ60" s="229"/>
      <c r="DK60" s="229"/>
      <c r="DL60" s="229"/>
      <c r="DM60" s="229"/>
      <c r="DN60" s="229"/>
      <c r="DO60" s="229"/>
      <c r="DP60" s="229"/>
      <c r="DQ60" s="229"/>
      <c r="DR60" s="229"/>
      <c r="DS60" s="229"/>
      <c r="DT60" s="229"/>
      <c r="DU60" s="229"/>
      <c r="DV60" s="229"/>
      <c r="DW60" s="229"/>
      <c r="DX60" s="229"/>
      <c r="DY60" s="229"/>
      <c r="DZ60" s="229"/>
      <c r="EA60" s="229"/>
      <c r="EB60" s="229"/>
      <c r="EC60" s="229"/>
      <c r="ED60" s="229"/>
      <c r="EE60" s="229"/>
      <c r="EF60" s="229"/>
      <c r="EG60" s="229"/>
      <c r="EH60" s="229"/>
      <c r="EI60" s="229"/>
      <c r="EJ60" s="229"/>
      <c r="EK60" s="229"/>
      <c r="EL60" s="229"/>
      <c r="EM60" s="229"/>
      <c r="EN60" s="229"/>
      <c r="EO60" s="229"/>
      <c r="EP60" s="229"/>
      <c r="EQ60" s="229"/>
      <c r="ER60" s="229"/>
      <c r="ES60" s="229"/>
      <c r="ET60" s="229"/>
      <c r="EU60" s="229"/>
      <c r="EV60" s="229"/>
      <c r="EW60" s="229"/>
      <c r="EX60" s="229"/>
      <c r="EY60" s="229"/>
      <c r="EZ60" s="229"/>
      <c r="FA60" s="229"/>
      <c r="FB60" s="229"/>
      <c r="FC60" s="229"/>
      <c r="FD60" s="229"/>
      <c r="FE60" s="229"/>
      <c r="FF60" s="229"/>
      <c r="FG60" s="229"/>
      <c r="FH60" s="229"/>
      <c r="FI60" s="229"/>
      <c r="FJ60" s="229"/>
      <c r="FK60" s="229"/>
      <c r="FL60" s="229"/>
      <c r="FM60" s="229"/>
      <c r="FN60" s="229"/>
      <c r="FO60" s="229"/>
      <c r="FP60" s="229"/>
      <c r="FQ60" s="229"/>
      <c r="FR60" s="229"/>
      <c r="FS60" s="229"/>
      <c r="FT60" s="229"/>
      <c r="FU60" s="229"/>
      <c r="FV60" s="229"/>
      <c r="FW60" s="229"/>
      <c r="FX60" s="229"/>
      <c r="FY60" s="229"/>
      <c r="FZ60" s="229"/>
      <c r="GA60" s="229"/>
      <c r="GB60" s="229"/>
      <c r="GC60" s="229"/>
      <c r="GD60" s="229"/>
      <c r="GE60" s="229"/>
      <c r="GF60" s="229"/>
      <c r="GG60" s="229"/>
      <c r="GH60" s="229"/>
      <c r="GI60" s="229"/>
      <c r="GJ60" s="229"/>
      <c r="GK60" s="229"/>
      <c r="GL60" s="229"/>
      <c r="GM60" s="229"/>
      <c r="GN60" s="229"/>
      <c r="GO60" s="229"/>
      <c r="GP60" s="229"/>
      <c r="GQ60" s="229"/>
      <c r="GR60" s="229"/>
      <c r="GS60" s="229"/>
      <c r="GT60" s="229"/>
      <c r="GU60" s="229"/>
      <c r="GV60" s="229"/>
      <c r="GW60" s="229"/>
      <c r="GX60" s="229"/>
      <c r="GY60" s="229"/>
      <c r="GZ60" s="229"/>
      <c r="HA60" s="229"/>
      <c r="HB60" s="229"/>
      <c r="HC60" s="229"/>
      <c r="HD60" s="229"/>
      <c r="HE60" s="229"/>
      <c r="HF60" s="229"/>
      <c r="HG60" s="229"/>
      <c r="HH60" s="229"/>
      <c r="HI60" s="229"/>
      <c r="HJ60" s="229"/>
      <c r="HK60" s="229"/>
      <c r="HL60" s="229"/>
      <c r="HM60" s="229"/>
      <c r="HN60" s="229"/>
      <c r="HO60" s="229"/>
      <c r="HP60" s="229"/>
      <c r="HQ60" s="229"/>
      <c r="HR60" s="229"/>
      <c r="HS60" s="229"/>
      <c r="HT60" s="229"/>
      <c r="HU60" s="229"/>
      <c r="HV60" s="229"/>
      <c r="HW60" s="229"/>
      <c r="HX60" s="229"/>
      <c r="HY60" s="229"/>
      <c r="HZ60" s="229"/>
      <c r="IA60" s="229"/>
      <c r="IB60" s="229"/>
      <c r="IC60" s="229"/>
      <c r="ID60" s="229"/>
      <c r="IE60" s="229"/>
      <c r="IF60" s="229"/>
      <c r="IG60" s="229"/>
      <c r="IH60" s="229"/>
      <c r="II60" s="229"/>
      <c r="IJ60" s="229"/>
      <c r="IK60" s="229"/>
      <c r="IL60" s="229"/>
      <c r="IM60" s="229"/>
      <c r="IN60" s="229"/>
      <c r="IO60" s="229"/>
      <c r="IP60" s="229"/>
      <c r="IQ60" s="229"/>
      <c r="IR60" s="229"/>
      <c r="IS60" s="229"/>
      <c r="IT60" s="229"/>
      <c r="IU60" s="229"/>
      <c r="IV60" s="229"/>
      <c r="IW60" s="229"/>
      <c r="IX60" s="229"/>
      <c r="IY60" s="229"/>
      <c r="IZ60" s="229"/>
      <c r="JA60" s="229"/>
      <c r="JB60" s="229"/>
      <c r="JC60" s="229"/>
      <c r="JD60" s="229"/>
      <c r="JE60" s="229"/>
      <c r="JF60" s="229"/>
      <c r="JG60" s="229"/>
      <c r="JH60" s="229"/>
      <c r="JI60" s="229"/>
      <c r="JJ60" s="229"/>
      <c r="JK60" s="229"/>
      <c r="JL60" s="229"/>
      <c r="JM60" s="229"/>
      <c r="JN60" s="229"/>
      <c r="JO60" s="229"/>
      <c r="JP60" s="229"/>
      <c r="JQ60" s="229"/>
      <c r="JR60" s="229"/>
      <c r="JS60" s="229"/>
      <c r="JT60" s="229"/>
      <c r="JU60" s="229"/>
      <c r="JV60" s="229"/>
      <c r="JW60" s="229"/>
      <c r="JX60" s="229"/>
      <c r="JY60" s="229"/>
      <c r="JZ60" s="229"/>
      <c r="KA60" s="229"/>
      <c r="KB60" s="229"/>
      <c r="KC60" s="229"/>
      <c r="KD60" s="229"/>
    </row>
    <row r="61" spans="1:290" s="228" customFormat="1" ht="112.5" x14ac:dyDescent="0.25">
      <c r="A61" s="227" t="s">
        <v>1</v>
      </c>
      <c r="B61" s="173" t="s">
        <v>113</v>
      </c>
      <c r="C61" s="172" t="s">
        <v>6</v>
      </c>
      <c r="D61" s="171" t="s">
        <v>110</v>
      </c>
      <c r="E61" s="171" t="s">
        <v>6</v>
      </c>
      <c r="F61" s="171" t="s">
        <v>388</v>
      </c>
      <c r="G61" s="170">
        <v>100</v>
      </c>
      <c r="H61" s="169">
        <f>H62</f>
        <v>0</v>
      </c>
      <c r="I61" s="169">
        <f t="shared" ref="I61:M61" si="34">I62</f>
        <v>0</v>
      </c>
      <c r="J61" s="169">
        <f t="shared" si="34"/>
        <v>9430.14</v>
      </c>
      <c r="K61" s="169">
        <f t="shared" si="34"/>
        <v>9430.14</v>
      </c>
      <c r="L61" s="169">
        <f t="shared" si="34"/>
        <v>0</v>
      </c>
      <c r="M61" s="169">
        <f t="shared" si="34"/>
        <v>0</v>
      </c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  <c r="BB61" s="229"/>
      <c r="BC61" s="229"/>
      <c r="BD61" s="229"/>
      <c r="BE61" s="229"/>
      <c r="BF61" s="229"/>
      <c r="BG61" s="229"/>
      <c r="BH61" s="229"/>
      <c r="BI61" s="229"/>
      <c r="BJ61" s="229"/>
      <c r="BK61" s="229"/>
      <c r="BL61" s="229"/>
      <c r="BM61" s="229"/>
      <c r="BN61" s="229"/>
      <c r="BO61" s="229"/>
      <c r="BP61" s="229"/>
      <c r="BQ61" s="229"/>
      <c r="BR61" s="229"/>
      <c r="BS61" s="229"/>
      <c r="BT61" s="229"/>
      <c r="BU61" s="229"/>
      <c r="BV61" s="229"/>
      <c r="BW61" s="229"/>
      <c r="BX61" s="229"/>
      <c r="BY61" s="229"/>
      <c r="BZ61" s="229"/>
      <c r="CA61" s="229"/>
      <c r="CB61" s="229"/>
      <c r="CC61" s="229"/>
      <c r="CD61" s="229"/>
      <c r="CE61" s="229"/>
      <c r="CF61" s="229"/>
      <c r="CG61" s="229"/>
      <c r="CH61" s="229"/>
      <c r="CI61" s="229"/>
      <c r="CJ61" s="229"/>
      <c r="CK61" s="229"/>
      <c r="CL61" s="229"/>
      <c r="CM61" s="229"/>
      <c r="CN61" s="229"/>
      <c r="CO61" s="229"/>
      <c r="CP61" s="229"/>
      <c r="CQ61" s="229"/>
      <c r="CR61" s="229"/>
      <c r="CS61" s="229"/>
      <c r="CT61" s="229"/>
      <c r="CU61" s="229"/>
      <c r="CV61" s="229"/>
      <c r="CW61" s="229"/>
      <c r="CX61" s="229"/>
      <c r="CY61" s="229"/>
      <c r="CZ61" s="229"/>
      <c r="DA61" s="229"/>
      <c r="DB61" s="229"/>
      <c r="DC61" s="229"/>
      <c r="DD61" s="229"/>
      <c r="DE61" s="229"/>
      <c r="DF61" s="229"/>
      <c r="DG61" s="229"/>
      <c r="DH61" s="229"/>
      <c r="DI61" s="229"/>
      <c r="DJ61" s="229"/>
      <c r="DK61" s="229"/>
      <c r="DL61" s="229"/>
      <c r="DM61" s="229"/>
      <c r="DN61" s="229"/>
      <c r="DO61" s="229"/>
      <c r="DP61" s="229"/>
      <c r="DQ61" s="229"/>
      <c r="DR61" s="229"/>
      <c r="DS61" s="229"/>
      <c r="DT61" s="229"/>
      <c r="DU61" s="229"/>
      <c r="DV61" s="229"/>
      <c r="DW61" s="229"/>
      <c r="DX61" s="229"/>
      <c r="DY61" s="229"/>
      <c r="DZ61" s="229"/>
      <c r="EA61" s="229"/>
      <c r="EB61" s="229"/>
      <c r="EC61" s="229"/>
      <c r="ED61" s="229"/>
      <c r="EE61" s="229"/>
      <c r="EF61" s="229"/>
      <c r="EG61" s="229"/>
      <c r="EH61" s="229"/>
      <c r="EI61" s="229"/>
      <c r="EJ61" s="229"/>
      <c r="EK61" s="229"/>
      <c r="EL61" s="229"/>
      <c r="EM61" s="229"/>
      <c r="EN61" s="229"/>
      <c r="EO61" s="229"/>
      <c r="EP61" s="229"/>
      <c r="EQ61" s="229"/>
      <c r="ER61" s="229"/>
      <c r="ES61" s="229"/>
      <c r="ET61" s="229"/>
      <c r="EU61" s="229"/>
      <c r="EV61" s="229"/>
      <c r="EW61" s="229"/>
      <c r="EX61" s="229"/>
      <c r="EY61" s="229"/>
      <c r="EZ61" s="229"/>
      <c r="FA61" s="229"/>
      <c r="FB61" s="229"/>
      <c r="FC61" s="229"/>
      <c r="FD61" s="229"/>
      <c r="FE61" s="229"/>
      <c r="FF61" s="229"/>
      <c r="FG61" s="229"/>
      <c r="FH61" s="229"/>
      <c r="FI61" s="229"/>
      <c r="FJ61" s="229"/>
      <c r="FK61" s="229"/>
      <c r="FL61" s="229"/>
      <c r="FM61" s="229"/>
      <c r="FN61" s="229"/>
      <c r="FO61" s="229"/>
      <c r="FP61" s="229"/>
      <c r="FQ61" s="229"/>
      <c r="FR61" s="229"/>
      <c r="FS61" s="229"/>
      <c r="FT61" s="229"/>
      <c r="FU61" s="229"/>
      <c r="FV61" s="229"/>
      <c r="FW61" s="229"/>
      <c r="FX61" s="229"/>
      <c r="FY61" s="229"/>
      <c r="FZ61" s="229"/>
      <c r="GA61" s="229"/>
      <c r="GB61" s="229"/>
      <c r="GC61" s="229"/>
      <c r="GD61" s="229"/>
      <c r="GE61" s="229"/>
      <c r="GF61" s="229"/>
      <c r="GG61" s="229"/>
      <c r="GH61" s="229"/>
      <c r="GI61" s="229"/>
      <c r="GJ61" s="229"/>
      <c r="GK61" s="229"/>
      <c r="GL61" s="229"/>
      <c r="GM61" s="229"/>
      <c r="GN61" s="229"/>
      <c r="GO61" s="229"/>
      <c r="GP61" s="229"/>
      <c r="GQ61" s="229"/>
      <c r="GR61" s="229"/>
      <c r="GS61" s="229"/>
      <c r="GT61" s="229"/>
      <c r="GU61" s="229"/>
      <c r="GV61" s="229"/>
      <c r="GW61" s="229"/>
      <c r="GX61" s="229"/>
      <c r="GY61" s="229"/>
      <c r="GZ61" s="229"/>
      <c r="HA61" s="229"/>
      <c r="HB61" s="229"/>
      <c r="HC61" s="229"/>
      <c r="HD61" s="229"/>
      <c r="HE61" s="229"/>
      <c r="HF61" s="229"/>
      <c r="HG61" s="229"/>
      <c r="HH61" s="229"/>
      <c r="HI61" s="229"/>
      <c r="HJ61" s="229"/>
      <c r="HK61" s="229"/>
      <c r="HL61" s="229"/>
      <c r="HM61" s="229"/>
      <c r="HN61" s="229"/>
      <c r="HO61" s="229"/>
      <c r="HP61" s="229"/>
      <c r="HQ61" s="229"/>
      <c r="HR61" s="229"/>
      <c r="HS61" s="229"/>
      <c r="HT61" s="229"/>
      <c r="HU61" s="229"/>
      <c r="HV61" s="229"/>
      <c r="HW61" s="229"/>
      <c r="HX61" s="229"/>
      <c r="HY61" s="229"/>
      <c r="HZ61" s="229"/>
      <c r="IA61" s="229"/>
      <c r="IB61" s="229"/>
      <c r="IC61" s="229"/>
      <c r="ID61" s="229"/>
      <c r="IE61" s="229"/>
      <c r="IF61" s="229"/>
      <c r="IG61" s="229"/>
      <c r="IH61" s="229"/>
      <c r="II61" s="229"/>
      <c r="IJ61" s="229"/>
      <c r="IK61" s="229"/>
      <c r="IL61" s="229"/>
      <c r="IM61" s="229"/>
      <c r="IN61" s="229"/>
      <c r="IO61" s="229"/>
      <c r="IP61" s="229"/>
      <c r="IQ61" s="229"/>
      <c r="IR61" s="229"/>
      <c r="IS61" s="229"/>
      <c r="IT61" s="229"/>
      <c r="IU61" s="229"/>
      <c r="IV61" s="229"/>
      <c r="IW61" s="229"/>
      <c r="IX61" s="229"/>
      <c r="IY61" s="229"/>
      <c r="IZ61" s="229"/>
      <c r="JA61" s="229"/>
      <c r="JB61" s="229"/>
      <c r="JC61" s="229"/>
      <c r="JD61" s="229"/>
      <c r="JE61" s="229"/>
      <c r="JF61" s="229"/>
      <c r="JG61" s="229"/>
      <c r="JH61" s="229"/>
      <c r="JI61" s="229"/>
      <c r="JJ61" s="229"/>
      <c r="JK61" s="229"/>
      <c r="JL61" s="229"/>
      <c r="JM61" s="229"/>
      <c r="JN61" s="229"/>
      <c r="JO61" s="229"/>
      <c r="JP61" s="229"/>
      <c r="JQ61" s="229"/>
      <c r="JR61" s="229"/>
      <c r="JS61" s="229"/>
      <c r="JT61" s="229"/>
      <c r="JU61" s="229"/>
      <c r="JV61" s="229"/>
      <c r="JW61" s="229"/>
      <c r="JX61" s="229"/>
      <c r="JY61" s="229"/>
      <c r="JZ61" s="229"/>
      <c r="KA61" s="229"/>
      <c r="KB61" s="229"/>
      <c r="KC61" s="229"/>
      <c r="KD61" s="229"/>
    </row>
    <row r="62" spans="1:290" s="228" customFormat="1" ht="37.5" x14ac:dyDescent="0.25">
      <c r="A62" s="222" t="s">
        <v>1</v>
      </c>
      <c r="B62" s="189" t="s">
        <v>114</v>
      </c>
      <c r="C62" s="190" t="s">
        <v>6</v>
      </c>
      <c r="D62" s="185" t="s">
        <v>110</v>
      </c>
      <c r="E62" s="185" t="s">
        <v>6</v>
      </c>
      <c r="F62" s="185" t="s">
        <v>388</v>
      </c>
      <c r="G62" s="187" t="s">
        <v>76</v>
      </c>
      <c r="H62" s="161">
        <v>0</v>
      </c>
      <c r="I62" s="184">
        <v>0</v>
      </c>
      <c r="J62" s="183">
        <v>9430.14</v>
      </c>
      <c r="K62" s="183">
        <v>9430.14</v>
      </c>
      <c r="L62" s="183">
        <v>0</v>
      </c>
      <c r="M62" s="182">
        <v>0</v>
      </c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9"/>
      <c r="AH62" s="229"/>
      <c r="AI62" s="229"/>
      <c r="AJ62" s="229"/>
      <c r="AK62" s="229"/>
      <c r="AL62" s="229"/>
      <c r="AM62" s="229"/>
      <c r="AN62" s="229"/>
      <c r="AO62" s="229"/>
      <c r="AP62" s="229"/>
      <c r="AQ62" s="229"/>
      <c r="AR62" s="229"/>
      <c r="AS62" s="229"/>
      <c r="AT62" s="229"/>
      <c r="AU62" s="229"/>
      <c r="AV62" s="229"/>
      <c r="AW62" s="229"/>
      <c r="AX62" s="229"/>
      <c r="AY62" s="229"/>
      <c r="AZ62" s="229"/>
      <c r="BA62" s="229"/>
      <c r="BB62" s="229"/>
      <c r="BC62" s="229"/>
      <c r="BD62" s="229"/>
      <c r="BE62" s="229"/>
      <c r="BF62" s="229"/>
      <c r="BG62" s="229"/>
      <c r="BH62" s="229"/>
      <c r="BI62" s="229"/>
      <c r="BJ62" s="229"/>
      <c r="BK62" s="229"/>
      <c r="BL62" s="229"/>
      <c r="BM62" s="229"/>
      <c r="BN62" s="229"/>
      <c r="BO62" s="229"/>
      <c r="BP62" s="229"/>
      <c r="BQ62" s="229"/>
      <c r="BR62" s="229"/>
      <c r="BS62" s="229"/>
      <c r="BT62" s="229"/>
      <c r="BU62" s="229"/>
      <c r="BV62" s="229"/>
      <c r="BW62" s="229"/>
      <c r="BX62" s="229"/>
      <c r="BY62" s="229"/>
      <c r="BZ62" s="229"/>
      <c r="CA62" s="229"/>
      <c r="CB62" s="229"/>
      <c r="CC62" s="229"/>
      <c r="CD62" s="229"/>
      <c r="CE62" s="229"/>
      <c r="CF62" s="229"/>
      <c r="CG62" s="229"/>
      <c r="CH62" s="229"/>
      <c r="CI62" s="229"/>
      <c r="CJ62" s="229"/>
      <c r="CK62" s="229"/>
      <c r="CL62" s="229"/>
      <c r="CM62" s="229"/>
      <c r="CN62" s="229"/>
      <c r="CO62" s="229"/>
      <c r="CP62" s="229"/>
      <c r="CQ62" s="229"/>
      <c r="CR62" s="229"/>
      <c r="CS62" s="229"/>
      <c r="CT62" s="229"/>
      <c r="CU62" s="229"/>
      <c r="CV62" s="229"/>
      <c r="CW62" s="229"/>
      <c r="CX62" s="229"/>
      <c r="CY62" s="229"/>
      <c r="CZ62" s="229"/>
      <c r="DA62" s="229"/>
      <c r="DB62" s="229"/>
      <c r="DC62" s="229"/>
      <c r="DD62" s="229"/>
      <c r="DE62" s="229"/>
      <c r="DF62" s="229"/>
      <c r="DG62" s="229"/>
      <c r="DH62" s="229"/>
      <c r="DI62" s="229"/>
      <c r="DJ62" s="229"/>
      <c r="DK62" s="229"/>
      <c r="DL62" s="229"/>
      <c r="DM62" s="229"/>
      <c r="DN62" s="229"/>
      <c r="DO62" s="229"/>
      <c r="DP62" s="229"/>
      <c r="DQ62" s="229"/>
      <c r="DR62" s="229"/>
      <c r="DS62" s="229"/>
      <c r="DT62" s="229"/>
      <c r="DU62" s="229"/>
      <c r="DV62" s="229"/>
      <c r="DW62" s="229"/>
      <c r="DX62" s="229"/>
      <c r="DY62" s="229"/>
      <c r="DZ62" s="229"/>
      <c r="EA62" s="229"/>
      <c r="EB62" s="229"/>
      <c r="EC62" s="229"/>
      <c r="ED62" s="229"/>
      <c r="EE62" s="229"/>
      <c r="EF62" s="229"/>
      <c r="EG62" s="229"/>
      <c r="EH62" s="229"/>
      <c r="EI62" s="229"/>
      <c r="EJ62" s="229"/>
      <c r="EK62" s="229"/>
      <c r="EL62" s="229"/>
      <c r="EM62" s="229"/>
      <c r="EN62" s="229"/>
      <c r="EO62" s="229"/>
      <c r="EP62" s="229"/>
      <c r="EQ62" s="229"/>
      <c r="ER62" s="229"/>
      <c r="ES62" s="229"/>
      <c r="ET62" s="229"/>
      <c r="EU62" s="229"/>
      <c r="EV62" s="229"/>
      <c r="EW62" s="229"/>
      <c r="EX62" s="229"/>
      <c r="EY62" s="229"/>
      <c r="EZ62" s="229"/>
      <c r="FA62" s="229"/>
      <c r="FB62" s="229"/>
      <c r="FC62" s="229"/>
      <c r="FD62" s="229"/>
      <c r="FE62" s="229"/>
      <c r="FF62" s="229"/>
      <c r="FG62" s="229"/>
      <c r="FH62" s="229"/>
      <c r="FI62" s="229"/>
      <c r="FJ62" s="229"/>
      <c r="FK62" s="229"/>
      <c r="FL62" s="229"/>
      <c r="FM62" s="229"/>
      <c r="FN62" s="229"/>
      <c r="FO62" s="229"/>
      <c r="FP62" s="229"/>
      <c r="FQ62" s="229"/>
      <c r="FR62" s="229"/>
      <c r="FS62" s="229"/>
      <c r="FT62" s="229"/>
      <c r="FU62" s="229"/>
      <c r="FV62" s="229"/>
      <c r="FW62" s="229"/>
      <c r="FX62" s="229"/>
      <c r="FY62" s="229"/>
      <c r="FZ62" s="229"/>
      <c r="GA62" s="229"/>
      <c r="GB62" s="229"/>
      <c r="GC62" s="229"/>
      <c r="GD62" s="229"/>
      <c r="GE62" s="229"/>
      <c r="GF62" s="229"/>
      <c r="GG62" s="229"/>
      <c r="GH62" s="229"/>
      <c r="GI62" s="229"/>
      <c r="GJ62" s="229"/>
      <c r="GK62" s="229"/>
      <c r="GL62" s="229"/>
      <c r="GM62" s="229"/>
      <c r="GN62" s="229"/>
      <c r="GO62" s="229"/>
      <c r="GP62" s="229"/>
      <c r="GQ62" s="229"/>
      <c r="GR62" s="229"/>
      <c r="GS62" s="229"/>
      <c r="GT62" s="229"/>
      <c r="GU62" s="229"/>
      <c r="GV62" s="229"/>
      <c r="GW62" s="229"/>
      <c r="GX62" s="229"/>
      <c r="GY62" s="229"/>
      <c r="GZ62" s="229"/>
      <c r="HA62" s="229"/>
      <c r="HB62" s="229"/>
      <c r="HC62" s="229"/>
      <c r="HD62" s="229"/>
      <c r="HE62" s="229"/>
      <c r="HF62" s="229"/>
      <c r="HG62" s="229"/>
      <c r="HH62" s="229"/>
      <c r="HI62" s="229"/>
      <c r="HJ62" s="229"/>
      <c r="HK62" s="229"/>
      <c r="HL62" s="229"/>
      <c r="HM62" s="229"/>
      <c r="HN62" s="229"/>
      <c r="HO62" s="229"/>
      <c r="HP62" s="229"/>
      <c r="HQ62" s="229"/>
      <c r="HR62" s="229"/>
      <c r="HS62" s="229"/>
      <c r="HT62" s="229"/>
      <c r="HU62" s="229"/>
      <c r="HV62" s="229"/>
      <c r="HW62" s="229"/>
      <c r="HX62" s="229"/>
      <c r="HY62" s="229"/>
      <c r="HZ62" s="229"/>
      <c r="IA62" s="229"/>
      <c r="IB62" s="229"/>
      <c r="IC62" s="229"/>
      <c r="ID62" s="229"/>
      <c r="IE62" s="229"/>
      <c r="IF62" s="229"/>
      <c r="IG62" s="229"/>
      <c r="IH62" s="229"/>
      <c r="II62" s="229"/>
      <c r="IJ62" s="229"/>
      <c r="IK62" s="229"/>
      <c r="IL62" s="229"/>
      <c r="IM62" s="229"/>
      <c r="IN62" s="229"/>
      <c r="IO62" s="229"/>
      <c r="IP62" s="229"/>
      <c r="IQ62" s="229"/>
      <c r="IR62" s="229"/>
      <c r="IS62" s="229"/>
      <c r="IT62" s="229"/>
      <c r="IU62" s="229"/>
      <c r="IV62" s="229"/>
      <c r="IW62" s="229"/>
      <c r="IX62" s="229"/>
      <c r="IY62" s="229"/>
      <c r="IZ62" s="229"/>
      <c r="JA62" s="229"/>
      <c r="JB62" s="229"/>
      <c r="JC62" s="229"/>
      <c r="JD62" s="229"/>
      <c r="JE62" s="229"/>
      <c r="JF62" s="229"/>
      <c r="JG62" s="229"/>
      <c r="JH62" s="229"/>
      <c r="JI62" s="229"/>
      <c r="JJ62" s="229"/>
      <c r="JK62" s="229"/>
      <c r="JL62" s="229"/>
      <c r="JM62" s="229"/>
      <c r="JN62" s="229"/>
      <c r="JO62" s="229"/>
      <c r="JP62" s="229"/>
      <c r="JQ62" s="229"/>
      <c r="JR62" s="229"/>
      <c r="JS62" s="229"/>
      <c r="JT62" s="229"/>
      <c r="JU62" s="229"/>
      <c r="JV62" s="229"/>
      <c r="JW62" s="229"/>
      <c r="JX62" s="229"/>
      <c r="JY62" s="229"/>
      <c r="JZ62" s="229"/>
      <c r="KA62" s="229"/>
      <c r="KB62" s="229"/>
      <c r="KC62" s="229"/>
      <c r="KD62" s="229"/>
    </row>
    <row r="63" spans="1:290" ht="56.25" x14ac:dyDescent="0.25">
      <c r="A63" s="177" t="s">
        <v>1</v>
      </c>
      <c r="B63" s="217" t="s">
        <v>454</v>
      </c>
      <c r="C63" s="177" t="s">
        <v>6</v>
      </c>
      <c r="D63" s="176" t="s">
        <v>110</v>
      </c>
      <c r="E63" s="176" t="s">
        <v>7</v>
      </c>
      <c r="F63" s="176" t="s">
        <v>108</v>
      </c>
      <c r="G63" s="175" t="s">
        <v>1</v>
      </c>
      <c r="H63" s="174">
        <f>H64+H67</f>
        <v>53051312</v>
      </c>
      <c r="I63" s="174">
        <f t="shared" ref="I63:M63" si="35">I64+I67</f>
        <v>52751312</v>
      </c>
      <c r="J63" s="174">
        <f t="shared" si="35"/>
        <v>43001050</v>
      </c>
      <c r="K63" s="174">
        <f t="shared" si="35"/>
        <v>42201050</v>
      </c>
      <c r="L63" s="174">
        <f t="shared" si="35"/>
        <v>43001050</v>
      </c>
      <c r="M63" s="174">
        <f t="shared" si="35"/>
        <v>42201050</v>
      </c>
    </row>
    <row r="64" spans="1:290" ht="37.5" x14ac:dyDescent="0.25">
      <c r="A64" s="172" t="s">
        <v>1</v>
      </c>
      <c r="B64" s="173" t="s">
        <v>200</v>
      </c>
      <c r="C64" s="172" t="s">
        <v>6</v>
      </c>
      <c r="D64" s="171" t="s">
        <v>110</v>
      </c>
      <c r="E64" s="171" t="s">
        <v>7</v>
      </c>
      <c r="F64" s="171" t="s">
        <v>122</v>
      </c>
      <c r="G64" s="170" t="s">
        <v>1</v>
      </c>
      <c r="H64" s="169">
        <f>H65</f>
        <v>300000</v>
      </c>
      <c r="I64" s="169">
        <f t="shared" ref="I64:M64" si="36">I65</f>
        <v>0</v>
      </c>
      <c r="J64" s="169">
        <f t="shared" si="36"/>
        <v>800000</v>
      </c>
      <c r="K64" s="169">
        <f t="shared" si="36"/>
        <v>0</v>
      </c>
      <c r="L64" s="169">
        <f t="shared" si="36"/>
        <v>800000</v>
      </c>
      <c r="M64" s="169">
        <f t="shared" si="36"/>
        <v>0</v>
      </c>
    </row>
    <row r="65" spans="1:290" ht="18.75" x14ac:dyDescent="0.25">
      <c r="A65" s="172" t="s">
        <v>1</v>
      </c>
      <c r="B65" s="173" t="s">
        <v>115</v>
      </c>
      <c r="C65" s="172" t="s">
        <v>6</v>
      </c>
      <c r="D65" s="171" t="s">
        <v>110</v>
      </c>
      <c r="E65" s="171" t="s">
        <v>7</v>
      </c>
      <c r="F65" s="171" t="s">
        <v>122</v>
      </c>
      <c r="G65" s="170">
        <v>800</v>
      </c>
      <c r="H65" s="169">
        <f>H66</f>
        <v>300000</v>
      </c>
      <c r="I65" s="169">
        <f t="shared" ref="I65:M65" si="37">I66</f>
        <v>0</v>
      </c>
      <c r="J65" s="169">
        <f t="shared" si="37"/>
        <v>800000</v>
      </c>
      <c r="K65" s="169">
        <f t="shared" si="37"/>
        <v>0</v>
      </c>
      <c r="L65" s="169">
        <f t="shared" si="37"/>
        <v>800000</v>
      </c>
      <c r="M65" s="169">
        <f t="shared" si="37"/>
        <v>0</v>
      </c>
    </row>
    <row r="66" spans="1:290" ht="18.75" x14ac:dyDescent="0.25">
      <c r="A66" s="167" t="s">
        <v>1</v>
      </c>
      <c r="B66" s="189" t="s">
        <v>201</v>
      </c>
      <c r="C66" s="190" t="s">
        <v>6</v>
      </c>
      <c r="D66" s="185" t="s">
        <v>110</v>
      </c>
      <c r="E66" s="185" t="s">
        <v>7</v>
      </c>
      <c r="F66" s="185" t="s">
        <v>122</v>
      </c>
      <c r="G66" s="187" t="s">
        <v>202</v>
      </c>
      <c r="H66" s="161">
        <v>300000</v>
      </c>
      <c r="I66" s="184">
        <v>0</v>
      </c>
      <c r="J66" s="183">
        <v>800000</v>
      </c>
      <c r="K66" s="183">
        <v>0</v>
      </c>
      <c r="L66" s="183">
        <v>800000</v>
      </c>
      <c r="M66" s="182">
        <v>0</v>
      </c>
    </row>
    <row r="67" spans="1:290" s="228" customFormat="1" ht="75" x14ac:dyDescent="0.25">
      <c r="A67" s="231" t="s">
        <v>1</v>
      </c>
      <c r="B67" s="178" t="s">
        <v>204</v>
      </c>
      <c r="C67" s="177" t="s">
        <v>6</v>
      </c>
      <c r="D67" s="176" t="s">
        <v>110</v>
      </c>
      <c r="E67" s="176" t="s">
        <v>7</v>
      </c>
      <c r="F67" s="176" t="s">
        <v>205</v>
      </c>
      <c r="G67" s="175" t="s">
        <v>1</v>
      </c>
      <c r="H67" s="174">
        <f>H68</f>
        <v>52751312</v>
      </c>
      <c r="I67" s="174">
        <f t="shared" ref="I67:M67" si="38">I68</f>
        <v>52751312</v>
      </c>
      <c r="J67" s="174">
        <f t="shared" si="38"/>
        <v>42201050</v>
      </c>
      <c r="K67" s="174">
        <f t="shared" si="38"/>
        <v>42201050</v>
      </c>
      <c r="L67" s="174">
        <f t="shared" si="38"/>
        <v>42201050</v>
      </c>
      <c r="M67" s="174">
        <f t="shared" si="38"/>
        <v>42201050</v>
      </c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  <c r="AF67" s="229"/>
      <c r="AG67" s="229"/>
      <c r="AH67" s="229"/>
      <c r="AI67" s="229"/>
      <c r="AJ67" s="229"/>
      <c r="AK67" s="229"/>
      <c r="AL67" s="229"/>
      <c r="AM67" s="229"/>
      <c r="AN67" s="229"/>
      <c r="AO67" s="229"/>
      <c r="AP67" s="229"/>
      <c r="AQ67" s="229"/>
      <c r="AR67" s="229"/>
      <c r="AS67" s="229"/>
      <c r="AT67" s="229"/>
      <c r="AU67" s="229"/>
      <c r="AV67" s="229"/>
      <c r="AW67" s="229"/>
      <c r="AX67" s="229"/>
      <c r="AY67" s="229"/>
      <c r="AZ67" s="229"/>
      <c r="BA67" s="229"/>
      <c r="BB67" s="229"/>
      <c r="BC67" s="229"/>
      <c r="BD67" s="229"/>
      <c r="BE67" s="229"/>
      <c r="BF67" s="229"/>
      <c r="BG67" s="229"/>
      <c r="BH67" s="229"/>
      <c r="BI67" s="229"/>
      <c r="BJ67" s="229"/>
      <c r="BK67" s="229"/>
      <c r="BL67" s="229"/>
      <c r="BM67" s="229"/>
      <c r="BN67" s="229"/>
      <c r="BO67" s="229"/>
      <c r="BP67" s="229"/>
      <c r="BQ67" s="229"/>
      <c r="BR67" s="229"/>
      <c r="BS67" s="229"/>
      <c r="BT67" s="229"/>
      <c r="BU67" s="229"/>
      <c r="BV67" s="229"/>
      <c r="BW67" s="229"/>
      <c r="BX67" s="229"/>
      <c r="BY67" s="229"/>
      <c r="BZ67" s="229"/>
      <c r="CA67" s="229"/>
      <c r="CB67" s="229"/>
      <c r="CC67" s="229"/>
      <c r="CD67" s="229"/>
      <c r="CE67" s="229"/>
      <c r="CF67" s="229"/>
      <c r="CG67" s="229"/>
      <c r="CH67" s="229"/>
      <c r="CI67" s="229"/>
      <c r="CJ67" s="229"/>
      <c r="CK67" s="229"/>
      <c r="CL67" s="229"/>
      <c r="CM67" s="229"/>
      <c r="CN67" s="229"/>
      <c r="CO67" s="229"/>
      <c r="CP67" s="229"/>
      <c r="CQ67" s="229"/>
      <c r="CR67" s="229"/>
      <c r="CS67" s="229"/>
      <c r="CT67" s="229"/>
      <c r="CU67" s="229"/>
      <c r="CV67" s="229"/>
      <c r="CW67" s="229"/>
      <c r="CX67" s="229"/>
      <c r="CY67" s="229"/>
      <c r="CZ67" s="229"/>
      <c r="DA67" s="229"/>
      <c r="DB67" s="229"/>
      <c r="DC67" s="229"/>
      <c r="DD67" s="229"/>
      <c r="DE67" s="229"/>
      <c r="DF67" s="229"/>
      <c r="DG67" s="229"/>
      <c r="DH67" s="229"/>
      <c r="DI67" s="229"/>
      <c r="DJ67" s="229"/>
      <c r="DK67" s="229"/>
      <c r="DL67" s="229"/>
      <c r="DM67" s="229"/>
      <c r="DN67" s="229"/>
      <c r="DO67" s="229"/>
      <c r="DP67" s="229"/>
      <c r="DQ67" s="229"/>
      <c r="DR67" s="229"/>
      <c r="DS67" s="229"/>
      <c r="DT67" s="229"/>
      <c r="DU67" s="229"/>
      <c r="DV67" s="229"/>
      <c r="DW67" s="229"/>
      <c r="DX67" s="229"/>
      <c r="DY67" s="229"/>
      <c r="DZ67" s="229"/>
      <c r="EA67" s="229"/>
      <c r="EB67" s="229"/>
      <c r="EC67" s="229"/>
      <c r="ED67" s="229"/>
      <c r="EE67" s="229"/>
      <c r="EF67" s="229"/>
      <c r="EG67" s="229"/>
      <c r="EH67" s="229"/>
      <c r="EI67" s="229"/>
      <c r="EJ67" s="229"/>
      <c r="EK67" s="229"/>
      <c r="EL67" s="229"/>
      <c r="EM67" s="229"/>
      <c r="EN67" s="229"/>
      <c r="EO67" s="229"/>
      <c r="EP67" s="229"/>
      <c r="EQ67" s="229"/>
      <c r="ER67" s="229"/>
      <c r="ES67" s="229"/>
      <c r="ET67" s="229"/>
      <c r="EU67" s="229"/>
      <c r="EV67" s="229"/>
      <c r="EW67" s="229"/>
      <c r="EX67" s="229"/>
      <c r="EY67" s="229"/>
      <c r="EZ67" s="229"/>
      <c r="FA67" s="229"/>
      <c r="FB67" s="229"/>
      <c r="FC67" s="229"/>
      <c r="FD67" s="229"/>
      <c r="FE67" s="229"/>
      <c r="FF67" s="229"/>
      <c r="FG67" s="229"/>
      <c r="FH67" s="229"/>
      <c r="FI67" s="229"/>
      <c r="FJ67" s="229"/>
      <c r="FK67" s="229"/>
      <c r="FL67" s="229"/>
      <c r="FM67" s="229"/>
      <c r="FN67" s="229"/>
      <c r="FO67" s="229"/>
      <c r="FP67" s="229"/>
      <c r="FQ67" s="229"/>
      <c r="FR67" s="229"/>
      <c r="FS67" s="229"/>
      <c r="FT67" s="229"/>
      <c r="FU67" s="229"/>
      <c r="FV67" s="229"/>
      <c r="FW67" s="229"/>
      <c r="FX67" s="229"/>
      <c r="FY67" s="229"/>
      <c r="FZ67" s="229"/>
      <c r="GA67" s="229"/>
      <c r="GB67" s="229"/>
      <c r="GC67" s="229"/>
      <c r="GD67" s="229"/>
      <c r="GE67" s="229"/>
      <c r="GF67" s="229"/>
      <c r="GG67" s="229"/>
      <c r="GH67" s="229"/>
      <c r="GI67" s="229"/>
      <c r="GJ67" s="229"/>
      <c r="GK67" s="229"/>
      <c r="GL67" s="229"/>
      <c r="GM67" s="229"/>
      <c r="GN67" s="229"/>
      <c r="GO67" s="229"/>
      <c r="GP67" s="229"/>
      <c r="GQ67" s="229"/>
      <c r="GR67" s="229"/>
      <c r="GS67" s="229"/>
      <c r="GT67" s="229"/>
      <c r="GU67" s="229"/>
      <c r="GV67" s="229"/>
      <c r="GW67" s="229"/>
      <c r="GX67" s="229"/>
      <c r="GY67" s="229"/>
      <c r="GZ67" s="229"/>
      <c r="HA67" s="229"/>
      <c r="HB67" s="229"/>
      <c r="HC67" s="229"/>
      <c r="HD67" s="229"/>
      <c r="HE67" s="229"/>
      <c r="HF67" s="229"/>
      <c r="HG67" s="229"/>
      <c r="HH67" s="229"/>
      <c r="HI67" s="229"/>
      <c r="HJ67" s="229"/>
      <c r="HK67" s="229"/>
      <c r="HL67" s="229"/>
      <c r="HM67" s="229"/>
      <c r="HN67" s="229"/>
      <c r="HO67" s="229"/>
      <c r="HP67" s="229"/>
      <c r="HQ67" s="229"/>
      <c r="HR67" s="229"/>
      <c r="HS67" s="229"/>
      <c r="HT67" s="229"/>
      <c r="HU67" s="229"/>
      <c r="HV67" s="229"/>
      <c r="HW67" s="229"/>
      <c r="HX67" s="229"/>
      <c r="HY67" s="229"/>
      <c r="HZ67" s="229"/>
      <c r="IA67" s="229"/>
      <c r="IB67" s="229"/>
      <c r="IC67" s="229"/>
      <c r="ID67" s="229"/>
      <c r="IE67" s="229"/>
      <c r="IF67" s="229"/>
      <c r="IG67" s="229"/>
      <c r="IH67" s="229"/>
      <c r="II67" s="229"/>
      <c r="IJ67" s="229"/>
      <c r="IK67" s="229"/>
      <c r="IL67" s="229"/>
      <c r="IM67" s="229"/>
      <c r="IN67" s="229"/>
      <c r="IO67" s="229"/>
      <c r="IP67" s="229"/>
      <c r="IQ67" s="229"/>
      <c r="IR67" s="229"/>
      <c r="IS67" s="229"/>
      <c r="IT67" s="229"/>
      <c r="IU67" s="229"/>
      <c r="IV67" s="229"/>
      <c r="IW67" s="229"/>
      <c r="IX67" s="229"/>
      <c r="IY67" s="229"/>
      <c r="IZ67" s="229"/>
      <c r="JA67" s="229"/>
      <c r="JB67" s="229"/>
      <c r="JC67" s="229"/>
      <c r="JD67" s="229"/>
      <c r="JE67" s="229"/>
      <c r="JF67" s="229"/>
      <c r="JG67" s="229"/>
      <c r="JH67" s="229"/>
      <c r="JI67" s="229"/>
      <c r="JJ67" s="229"/>
      <c r="JK67" s="229"/>
      <c r="JL67" s="229"/>
      <c r="JM67" s="229"/>
      <c r="JN67" s="229"/>
      <c r="JO67" s="229"/>
      <c r="JP67" s="229"/>
      <c r="JQ67" s="229"/>
      <c r="JR67" s="229"/>
      <c r="JS67" s="229"/>
      <c r="JT67" s="229"/>
      <c r="JU67" s="229"/>
      <c r="JV67" s="229"/>
      <c r="JW67" s="229"/>
      <c r="JX67" s="229"/>
      <c r="JY67" s="229"/>
      <c r="JZ67" s="229"/>
      <c r="KA67" s="229"/>
      <c r="KB67" s="229"/>
      <c r="KC67" s="229"/>
      <c r="KD67" s="229"/>
    </row>
    <row r="68" spans="1:290" s="228" customFormat="1" ht="18.75" x14ac:dyDescent="0.25">
      <c r="A68" s="227" t="s">
        <v>1</v>
      </c>
      <c r="B68" s="173" t="s">
        <v>168</v>
      </c>
      <c r="C68" s="172" t="s">
        <v>6</v>
      </c>
      <c r="D68" s="171" t="s">
        <v>110</v>
      </c>
      <c r="E68" s="171" t="s">
        <v>7</v>
      </c>
      <c r="F68" s="171" t="s">
        <v>205</v>
      </c>
      <c r="G68" s="170">
        <v>500</v>
      </c>
      <c r="H68" s="169">
        <f>H69</f>
        <v>52751312</v>
      </c>
      <c r="I68" s="169">
        <f t="shared" ref="I68:M68" si="39">I69</f>
        <v>52751312</v>
      </c>
      <c r="J68" s="169">
        <f t="shared" si="39"/>
        <v>42201050</v>
      </c>
      <c r="K68" s="169">
        <f t="shared" si="39"/>
        <v>42201050</v>
      </c>
      <c r="L68" s="169">
        <f t="shared" si="39"/>
        <v>42201050</v>
      </c>
      <c r="M68" s="169">
        <f t="shared" si="39"/>
        <v>42201050</v>
      </c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  <c r="AF68" s="229"/>
      <c r="AG68" s="229"/>
      <c r="AH68" s="229"/>
      <c r="AI68" s="229"/>
      <c r="AJ68" s="229"/>
      <c r="AK68" s="229"/>
      <c r="AL68" s="229"/>
      <c r="AM68" s="229"/>
      <c r="AN68" s="229"/>
      <c r="AO68" s="229"/>
      <c r="AP68" s="229"/>
      <c r="AQ68" s="229"/>
      <c r="AR68" s="229"/>
      <c r="AS68" s="229"/>
      <c r="AT68" s="229"/>
      <c r="AU68" s="229"/>
      <c r="AV68" s="229"/>
      <c r="AW68" s="229"/>
      <c r="AX68" s="229"/>
      <c r="AY68" s="229"/>
      <c r="AZ68" s="229"/>
      <c r="BA68" s="229"/>
      <c r="BB68" s="229"/>
      <c r="BC68" s="229"/>
      <c r="BD68" s="229"/>
      <c r="BE68" s="229"/>
      <c r="BF68" s="229"/>
      <c r="BG68" s="229"/>
      <c r="BH68" s="229"/>
      <c r="BI68" s="229"/>
      <c r="BJ68" s="229"/>
      <c r="BK68" s="229"/>
      <c r="BL68" s="229"/>
      <c r="BM68" s="229"/>
      <c r="BN68" s="229"/>
      <c r="BO68" s="229"/>
      <c r="BP68" s="229"/>
      <c r="BQ68" s="229"/>
      <c r="BR68" s="229"/>
      <c r="BS68" s="229"/>
      <c r="BT68" s="229"/>
      <c r="BU68" s="229"/>
      <c r="BV68" s="229"/>
      <c r="BW68" s="229"/>
      <c r="BX68" s="229"/>
      <c r="BY68" s="229"/>
      <c r="BZ68" s="229"/>
      <c r="CA68" s="229"/>
      <c r="CB68" s="229"/>
      <c r="CC68" s="229"/>
      <c r="CD68" s="229"/>
      <c r="CE68" s="229"/>
      <c r="CF68" s="229"/>
      <c r="CG68" s="229"/>
      <c r="CH68" s="229"/>
      <c r="CI68" s="229"/>
      <c r="CJ68" s="229"/>
      <c r="CK68" s="229"/>
      <c r="CL68" s="229"/>
      <c r="CM68" s="229"/>
      <c r="CN68" s="229"/>
      <c r="CO68" s="229"/>
      <c r="CP68" s="229"/>
      <c r="CQ68" s="229"/>
      <c r="CR68" s="229"/>
      <c r="CS68" s="229"/>
      <c r="CT68" s="229"/>
      <c r="CU68" s="229"/>
      <c r="CV68" s="229"/>
      <c r="CW68" s="229"/>
      <c r="CX68" s="229"/>
      <c r="CY68" s="229"/>
      <c r="CZ68" s="229"/>
      <c r="DA68" s="229"/>
      <c r="DB68" s="229"/>
      <c r="DC68" s="229"/>
      <c r="DD68" s="229"/>
      <c r="DE68" s="229"/>
      <c r="DF68" s="229"/>
      <c r="DG68" s="229"/>
      <c r="DH68" s="229"/>
      <c r="DI68" s="229"/>
      <c r="DJ68" s="229"/>
      <c r="DK68" s="229"/>
      <c r="DL68" s="229"/>
      <c r="DM68" s="229"/>
      <c r="DN68" s="229"/>
      <c r="DO68" s="229"/>
      <c r="DP68" s="229"/>
      <c r="DQ68" s="229"/>
      <c r="DR68" s="229"/>
      <c r="DS68" s="229"/>
      <c r="DT68" s="229"/>
      <c r="DU68" s="229"/>
      <c r="DV68" s="229"/>
      <c r="DW68" s="229"/>
      <c r="DX68" s="229"/>
      <c r="DY68" s="229"/>
      <c r="DZ68" s="229"/>
      <c r="EA68" s="229"/>
      <c r="EB68" s="229"/>
      <c r="EC68" s="229"/>
      <c r="ED68" s="229"/>
      <c r="EE68" s="229"/>
      <c r="EF68" s="229"/>
      <c r="EG68" s="229"/>
      <c r="EH68" s="229"/>
      <c r="EI68" s="229"/>
      <c r="EJ68" s="229"/>
      <c r="EK68" s="229"/>
      <c r="EL68" s="229"/>
      <c r="EM68" s="229"/>
      <c r="EN68" s="229"/>
      <c r="EO68" s="229"/>
      <c r="EP68" s="229"/>
      <c r="EQ68" s="229"/>
      <c r="ER68" s="229"/>
      <c r="ES68" s="229"/>
      <c r="ET68" s="229"/>
      <c r="EU68" s="229"/>
      <c r="EV68" s="229"/>
      <c r="EW68" s="229"/>
      <c r="EX68" s="229"/>
      <c r="EY68" s="229"/>
      <c r="EZ68" s="229"/>
      <c r="FA68" s="229"/>
      <c r="FB68" s="229"/>
      <c r="FC68" s="229"/>
      <c r="FD68" s="229"/>
      <c r="FE68" s="229"/>
      <c r="FF68" s="229"/>
      <c r="FG68" s="229"/>
      <c r="FH68" s="229"/>
      <c r="FI68" s="229"/>
      <c r="FJ68" s="229"/>
      <c r="FK68" s="229"/>
      <c r="FL68" s="229"/>
      <c r="FM68" s="229"/>
      <c r="FN68" s="229"/>
      <c r="FO68" s="229"/>
      <c r="FP68" s="229"/>
      <c r="FQ68" s="229"/>
      <c r="FR68" s="229"/>
      <c r="FS68" s="229"/>
      <c r="FT68" s="229"/>
      <c r="FU68" s="229"/>
      <c r="FV68" s="229"/>
      <c r="FW68" s="229"/>
      <c r="FX68" s="229"/>
      <c r="FY68" s="229"/>
      <c r="FZ68" s="229"/>
      <c r="GA68" s="229"/>
      <c r="GB68" s="229"/>
      <c r="GC68" s="229"/>
      <c r="GD68" s="229"/>
      <c r="GE68" s="229"/>
      <c r="GF68" s="229"/>
      <c r="GG68" s="229"/>
      <c r="GH68" s="229"/>
      <c r="GI68" s="229"/>
      <c r="GJ68" s="229"/>
      <c r="GK68" s="229"/>
      <c r="GL68" s="229"/>
      <c r="GM68" s="229"/>
      <c r="GN68" s="229"/>
      <c r="GO68" s="229"/>
      <c r="GP68" s="229"/>
      <c r="GQ68" s="229"/>
      <c r="GR68" s="229"/>
      <c r="GS68" s="229"/>
      <c r="GT68" s="229"/>
      <c r="GU68" s="229"/>
      <c r="GV68" s="229"/>
      <c r="GW68" s="229"/>
      <c r="GX68" s="229"/>
      <c r="GY68" s="229"/>
      <c r="GZ68" s="229"/>
      <c r="HA68" s="229"/>
      <c r="HB68" s="229"/>
      <c r="HC68" s="229"/>
      <c r="HD68" s="229"/>
      <c r="HE68" s="229"/>
      <c r="HF68" s="229"/>
      <c r="HG68" s="229"/>
      <c r="HH68" s="229"/>
      <c r="HI68" s="229"/>
      <c r="HJ68" s="229"/>
      <c r="HK68" s="229"/>
      <c r="HL68" s="229"/>
      <c r="HM68" s="229"/>
      <c r="HN68" s="229"/>
      <c r="HO68" s="229"/>
      <c r="HP68" s="229"/>
      <c r="HQ68" s="229"/>
      <c r="HR68" s="229"/>
      <c r="HS68" s="229"/>
      <c r="HT68" s="229"/>
      <c r="HU68" s="229"/>
      <c r="HV68" s="229"/>
      <c r="HW68" s="229"/>
      <c r="HX68" s="229"/>
      <c r="HY68" s="229"/>
      <c r="HZ68" s="229"/>
      <c r="IA68" s="229"/>
      <c r="IB68" s="229"/>
      <c r="IC68" s="229"/>
      <c r="ID68" s="229"/>
      <c r="IE68" s="229"/>
      <c r="IF68" s="229"/>
      <c r="IG68" s="229"/>
      <c r="IH68" s="229"/>
      <c r="II68" s="229"/>
      <c r="IJ68" s="229"/>
      <c r="IK68" s="229"/>
      <c r="IL68" s="229"/>
      <c r="IM68" s="229"/>
      <c r="IN68" s="229"/>
      <c r="IO68" s="229"/>
      <c r="IP68" s="229"/>
      <c r="IQ68" s="229"/>
      <c r="IR68" s="229"/>
      <c r="IS68" s="229"/>
      <c r="IT68" s="229"/>
      <c r="IU68" s="229"/>
      <c r="IV68" s="229"/>
      <c r="IW68" s="229"/>
      <c r="IX68" s="229"/>
      <c r="IY68" s="229"/>
      <c r="IZ68" s="229"/>
      <c r="JA68" s="229"/>
      <c r="JB68" s="229"/>
      <c r="JC68" s="229"/>
      <c r="JD68" s="229"/>
      <c r="JE68" s="229"/>
      <c r="JF68" s="229"/>
      <c r="JG68" s="229"/>
      <c r="JH68" s="229"/>
      <c r="JI68" s="229"/>
      <c r="JJ68" s="229"/>
      <c r="JK68" s="229"/>
      <c r="JL68" s="229"/>
      <c r="JM68" s="229"/>
      <c r="JN68" s="229"/>
      <c r="JO68" s="229"/>
      <c r="JP68" s="229"/>
      <c r="JQ68" s="229"/>
      <c r="JR68" s="229"/>
      <c r="JS68" s="229"/>
      <c r="JT68" s="229"/>
      <c r="JU68" s="229"/>
      <c r="JV68" s="229"/>
      <c r="JW68" s="229"/>
      <c r="JX68" s="229"/>
      <c r="JY68" s="229"/>
      <c r="JZ68" s="229"/>
      <c r="KA68" s="229"/>
      <c r="KB68" s="229"/>
      <c r="KC68" s="229"/>
      <c r="KD68" s="229"/>
    </row>
    <row r="69" spans="1:290" s="228" customFormat="1" ht="18.75" x14ac:dyDescent="0.25">
      <c r="A69" s="222" t="s">
        <v>1</v>
      </c>
      <c r="B69" s="189" t="s">
        <v>206</v>
      </c>
      <c r="C69" s="190" t="s">
        <v>6</v>
      </c>
      <c r="D69" s="185" t="s">
        <v>110</v>
      </c>
      <c r="E69" s="185" t="s">
        <v>7</v>
      </c>
      <c r="F69" s="185" t="s">
        <v>205</v>
      </c>
      <c r="G69" s="187" t="s">
        <v>8</v>
      </c>
      <c r="H69" s="161">
        <v>52751312</v>
      </c>
      <c r="I69" s="184">
        <v>52751312</v>
      </c>
      <c r="J69" s="183">
        <v>42201050</v>
      </c>
      <c r="K69" s="183">
        <v>42201050</v>
      </c>
      <c r="L69" s="183">
        <v>42201050</v>
      </c>
      <c r="M69" s="182">
        <v>42201050</v>
      </c>
      <c r="O69" s="229"/>
      <c r="P69" s="229"/>
      <c r="Q69" s="229"/>
      <c r="R69" s="229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  <c r="AF69" s="229"/>
      <c r="AG69" s="229"/>
      <c r="AH69" s="229"/>
      <c r="AI69" s="229"/>
      <c r="AJ69" s="229"/>
      <c r="AK69" s="229"/>
      <c r="AL69" s="229"/>
      <c r="AM69" s="229"/>
      <c r="AN69" s="229"/>
      <c r="AO69" s="229"/>
      <c r="AP69" s="229"/>
      <c r="AQ69" s="229"/>
      <c r="AR69" s="229"/>
      <c r="AS69" s="229"/>
      <c r="AT69" s="229"/>
      <c r="AU69" s="229"/>
      <c r="AV69" s="229"/>
      <c r="AW69" s="229"/>
      <c r="AX69" s="229"/>
      <c r="AY69" s="229"/>
      <c r="AZ69" s="229"/>
      <c r="BA69" s="229"/>
      <c r="BB69" s="229"/>
      <c r="BC69" s="229"/>
      <c r="BD69" s="229"/>
      <c r="BE69" s="229"/>
      <c r="BF69" s="229"/>
      <c r="BG69" s="229"/>
      <c r="BH69" s="229"/>
      <c r="BI69" s="229"/>
      <c r="BJ69" s="229"/>
      <c r="BK69" s="229"/>
      <c r="BL69" s="229"/>
      <c r="BM69" s="229"/>
      <c r="BN69" s="229"/>
      <c r="BO69" s="229"/>
      <c r="BP69" s="229"/>
      <c r="BQ69" s="229"/>
      <c r="BR69" s="229"/>
      <c r="BS69" s="229"/>
      <c r="BT69" s="229"/>
      <c r="BU69" s="229"/>
      <c r="BV69" s="229"/>
      <c r="BW69" s="229"/>
      <c r="BX69" s="229"/>
      <c r="BY69" s="229"/>
      <c r="BZ69" s="229"/>
      <c r="CA69" s="229"/>
      <c r="CB69" s="229"/>
      <c r="CC69" s="229"/>
      <c r="CD69" s="229"/>
      <c r="CE69" s="229"/>
      <c r="CF69" s="229"/>
      <c r="CG69" s="229"/>
      <c r="CH69" s="229"/>
      <c r="CI69" s="229"/>
      <c r="CJ69" s="229"/>
      <c r="CK69" s="229"/>
      <c r="CL69" s="229"/>
      <c r="CM69" s="229"/>
      <c r="CN69" s="229"/>
      <c r="CO69" s="229"/>
      <c r="CP69" s="229"/>
      <c r="CQ69" s="229"/>
      <c r="CR69" s="229"/>
      <c r="CS69" s="229"/>
      <c r="CT69" s="229"/>
      <c r="CU69" s="229"/>
      <c r="CV69" s="229"/>
      <c r="CW69" s="229"/>
      <c r="CX69" s="229"/>
      <c r="CY69" s="229"/>
      <c r="CZ69" s="229"/>
      <c r="DA69" s="229"/>
      <c r="DB69" s="229"/>
      <c r="DC69" s="229"/>
      <c r="DD69" s="229"/>
      <c r="DE69" s="229"/>
      <c r="DF69" s="229"/>
      <c r="DG69" s="229"/>
      <c r="DH69" s="229"/>
      <c r="DI69" s="229"/>
      <c r="DJ69" s="229"/>
      <c r="DK69" s="229"/>
      <c r="DL69" s="229"/>
      <c r="DM69" s="229"/>
      <c r="DN69" s="229"/>
      <c r="DO69" s="229"/>
      <c r="DP69" s="229"/>
      <c r="DQ69" s="229"/>
      <c r="DR69" s="229"/>
      <c r="DS69" s="229"/>
      <c r="DT69" s="229"/>
      <c r="DU69" s="229"/>
      <c r="DV69" s="229"/>
      <c r="DW69" s="229"/>
      <c r="DX69" s="229"/>
      <c r="DY69" s="229"/>
      <c r="DZ69" s="229"/>
      <c r="EA69" s="229"/>
      <c r="EB69" s="229"/>
      <c r="EC69" s="229"/>
      <c r="ED69" s="229"/>
      <c r="EE69" s="229"/>
      <c r="EF69" s="229"/>
      <c r="EG69" s="229"/>
      <c r="EH69" s="229"/>
      <c r="EI69" s="229"/>
      <c r="EJ69" s="229"/>
      <c r="EK69" s="229"/>
      <c r="EL69" s="229"/>
      <c r="EM69" s="229"/>
      <c r="EN69" s="229"/>
      <c r="EO69" s="229"/>
      <c r="EP69" s="229"/>
      <c r="EQ69" s="229"/>
      <c r="ER69" s="229"/>
      <c r="ES69" s="229"/>
      <c r="ET69" s="229"/>
      <c r="EU69" s="229"/>
      <c r="EV69" s="229"/>
      <c r="EW69" s="229"/>
      <c r="EX69" s="229"/>
      <c r="EY69" s="229"/>
      <c r="EZ69" s="229"/>
      <c r="FA69" s="229"/>
      <c r="FB69" s="229"/>
      <c r="FC69" s="229"/>
      <c r="FD69" s="229"/>
      <c r="FE69" s="229"/>
      <c r="FF69" s="229"/>
      <c r="FG69" s="229"/>
      <c r="FH69" s="229"/>
      <c r="FI69" s="229"/>
      <c r="FJ69" s="229"/>
      <c r="FK69" s="229"/>
      <c r="FL69" s="229"/>
      <c r="FM69" s="229"/>
      <c r="FN69" s="229"/>
      <c r="FO69" s="229"/>
      <c r="FP69" s="229"/>
      <c r="FQ69" s="229"/>
      <c r="FR69" s="229"/>
      <c r="FS69" s="229"/>
      <c r="FT69" s="229"/>
      <c r="FU69" s="229"/>
      <c r="FV69" s="229"/>
      <c r="FW69" s="229"/>
      <c r="FX69" s="229"/>
      <c r="FY69" s="229"/>
      <c r="FZ69" s="229"/>
      <c r="GA69" s="229"/>
      <c r="GB69" s="229"/>
      <c r="GC69" s="229"/>
      <c r="GD69" s="229"/>
      <c r="GE69" s="229"/>
      <c r="GF69" s="229"/>
      <c r="GG69" s="229"/>
      <c r="GH69" s="229"/>
      <c r="GI69" s="229"/>
      <c r="GJ69" s="229"/>
      <c r="GK69" s="229"/>
      <c r="GL69" s="229"/>
      <c r="GM69" s="229"/>
      <c r="GN69" s="229"/>
      <c r="GO69" s="229"/>
      <c r="GP69" s="229"/>
      <c r="GQ69" s="229"/>
      <c r="GR69" s="229"/>
      <c r="GS69" s="229"/>
      <c r="GT69" s="229"/>
      <c r="GU69" s="229"/>
      <c r="GV69" s="229"/>
      <c r="GW69" s="229"/>
      <c r="GX69" s="229"/>
      <c r="GY69" s="229"/>
      <c r="GZ69" s="229"/>
      <c r="HA69" s="229"/>
      <c r="HB69" s="229"/>
      <c r="HC69" s="229"/>
      <c r="HD69" s="229"/>
      <c r="HE69" s="229"/>
      <c r="HF69" s="229"/>
      <c r="HG69" s="229"/>
      <c r="HH69" s="229"/>
      <c r="HI69" s="229"/>
      <c r="HJ69" s="229"/>
      <c r="HK69" s="229"/>
      <c r="HL69" s="229"/>
      <c r="HM69" s="229"/>
      <c r="HN69" s="229"/>
      <c r="HO69" s="229"/>
      <c r="HP69" s="229"/>
      <c r="HQ69" s="229"/>
      <c r="HR69" s="229"/>
      <c r="HS69" s="229"/>
      <c r="HT69" s="229"/>
      <c r="HU69" s="229"/>
      <c r="HV69" s="229"/>
      <c r="HW69" s="229"/>
      <c r="HX69" s="229"/>
      <c r="HY69" s="229"/>
      <c r="HZ69" s="229"/>
      <c r="IA69" s="229"/>
      <c r="IB69" s="229"/>
      <c r="IC69" s="229"/>
      <c r="ID69" s="229"/>
      <c r="IE69" s="229"/>
      <c r="IF69" s="229"/>
      <c r="IG69" s="229"/>
      <c r="IH69" s="229"/>
      <c r="II69" s="229"/>
      <c r="IJ69" s="229"/>
      <c r="IK69" s="229"/>
      <c r="IL69" s="229"/>
      <c r="IM69" s="229"/>
      <c r="IN69" s="229"/>
      <c r="IO69" s="229"/>
      <c r="IP69" s="229"/>
      <c r="IQ69" s="229"/>
      <c r="IR69" s="229"/>
      <c r="IS69" s="229"/>
      <c r="IT69" s="229"/>
      <c r="IU69" s="229"/>
      <c r="IV69" s="229"/>
      <c r="IW69" s="229"/>
      <c r="IX69" s="229"/>
      <c r="IY69" s="229"/>
      <c r="IZ69" s="229"/>
      <c r="JA69" s="229"/>
      <c r="JB69" s="229"/>
      <c r="JC69" s="229"/>
      <c r="JD69" s="229"/>
      <c r="JE69" s="229"/>
      <c r="JF69" s="229"/>
      <c r="JG69" s="229"/>
      <c r="JH69" s="229"/>
      <c r="JI69" s="229"/>
      <c r="JJ69" s="229"/>
      <c r="JK69" s="229"/>
      <c r="JL69" s="229"/>
      <c r="JM69" s="229"/>
      <c r="JN69" s="229"/>
      <c r="JO69" s="229"/>
      <c r="JP69" s="229"/>
      <c r="JQ69" s="229"/>
      <c r="JR69" s="229"/>
      <c r="JS69" s="229"/>
      <c r="JT69" s="229"/>
      <c r="JU69" s="229"/>
      <c r="JV69" s="229"/>
      <c r="JW69" s="229"/>
      <c r="JX69" s="229"/>
      <c r="JY69" s="229"/>
      <c r="JZ69" s="229"/>
      <c r="KA69" s="229"/>
      <c r="KB69" s="229"/>
      <c r="KC69" s="229"/>
      <c r="KD69" s="229"/>
    </row>
    <row r="70" spans="1:290" ht="93.75" x14ac:dyDescent="0.25">
      <c r="A70" s="177" t="s">
        <v>1</v>
      </c>
      <c r="B70" s="217" t="s">
        <v>459</v>
      </c>
      <c r="C70" s="177" t="s">
        <v>6</v>
      </c>
      <c r="D70" s="176" t="s">
        <v>110</v>
      </c>
      <c r="E70" s="176" t="s">
        <v>68</v>
      </c>
      <c r="F70" s="176" t="s">
        <v>108</v>
      </c>
      <c r="G70" s="175" t="s">
        <v>1</v>
      </c>
      <c r="H70" s="174">
        <f>H71</f>
        <v>0</v>
      </c>
      <c r="I70" s="174">
        <f t="shared" ref="I70:M70" si="40">I71</f>
        <v>0</v>
      </c>
      <c r="J70" s="174">
        <f t="shared" si="40"/>
        <v>600000</v>
      </c>
      <c r="K70" s="174">
        <f t="shared" si="40"/>
        <v>0</v>
      </c>
      <c r="L70" s="174">
        <f t="shared" si="40"/>
        <v>0</v>
      </c>
      <c r="M70" s="174">
        <f t="shared" si="40"/>
        <v>0</v>
      </c>
    </row>
    <row r="71" spans="1:290" ht="93.75" x14ac:dyDescent="0.25">
      <c r="A71" s="172" t="s">
        <v>1</v>
      </c>
      <c r="B71" s="230" t="s">
        <v>455</v>
      </c>
      <c r="C71" s="172" t="s">
        <v>6</v>
      </c>
      <c r="D71" s="171" t="s">
        <v>110</v>
      </c>
      <c r="E71" s="171" t="s">
        <v>68</v>
      </c>
      <c r="F71" s="171" t="s">
        <v>122</v>
      </c>
      <c r="G71" s="170" t="s">
        <v>1</v>
      </c>
      <c r="H71" s="169">
        <f>H72</f>
        <v>0</v>
      </c>
      <c r="I71" s="169">
        <f t="shared" ref="I71:M71" si="41">I72</f>
        <v>0</v>
      </c>
      <c r="J71" s="169">
        <f t="shared" si="41"/>
        <v>600000</v>
      </c>
      <c r="K71" s="169">
        <f t="shared" si="41"/>
        <v>0</v>
      </c>
      <c r="L71" s="169">
        <f t="shared" si="41"/>
        <v>0</v>
      </c>
      <c r="M71" s="169">
        <f t="shared" si="41"/>
        <v>0</v>
      </c>
    </row>
    <row r="72" spans="1:290" ht="56.25" x14ac:dyDescent="0.25">
      <c r="A72" s="172" t="s">
        <v>1</v>
      </c>
      <c r="B72" s="173" t="s">
        <v>120</v>
      </c>
      <c r="C72" s="172" t="s">
        <v>6</v>
      </c>
      <c r="D72" s="171" t="s">
        <v>110</v>
      </c>
      <c r="E72" s="171" t="s">
        <v>68</v>
      </c>
      <c r="F72" s="171" t="s">
        <v>122</v>
      </c>
      <c r="G72" s="170">
        <v>200</v>
      </c>
      <c r="H72" s="169">
        <f>H73</f>
        <v>0</v>
      </c>
      <c r="I72" s="169">
        <f t="shared" ref="I72:M72" si="42">I73</f>
        <v>0</v>
      </c>
      <c r="J72" s="169">
        <f t="shared" si="42"/>
        <v>600000</v>
      </c>
      <c r="K72" s="169">
        <f t="shared" si="42"/>
        <v>0</v>
      </c>
      <c r="L72" s="169">
        <f t="shared" si="42"/>
        <v>0</v>
      </c>
      <c r="M72" s="169">
        <f t="shared" si="42"/>
        <v>0</v>
      </c>
    </row>
    <row r="73" spans="1:290" ht="56.25" customHeight="1" x14ac:dyDescent="0.25">
      <c r="A73" s="167" t="s">
        <v>1</v>
      </c>
      <c r="B73" s="168" t="s">
        <v>121</v>
      </c>
      <c r="C73" s="167" t="s">
        <v>6</v>
      </c>
      <c r="D73" s="166" t="s">
        <v>110</v>
      </c>
      <c r="E73" s="166" t="s">
        <v>68</v>
      </c>
      <c r="F73" s="166" t="s">
        <v>122</v>
      </c>
      <c r="G73" s="165" t="s">
        <v>78</v>
      </c>
      <c r="H73" s="161">
        <v>0</v>
      </c>
      <c r="I73" s="164">
        <v>0</v>
      </c>
      <c r="J73" s="183">
        <v>600000</v>
      </c>
      <c r="K73" s="163">
        <v>0</v>
      </c>
      <c r="L73" s="183">
        <v>0</v>
      </c>
      <c r="M73" s="162">
        <v>0</v>
      </c>
    </row>
    <row r="74" spans="1:290" ht="37.5" x14ac:dyDescent="0.25">
      <c r="A74" s="177" t="s">
        <v>1</v>
      </c>
      <c r="B74" s="178" t="s">
        <v>190</v>
      </c>
      <c r="C74" s="177" t="s">
        <v>6</v>
      </c>
      <c r="D74" s="176" t="s">
        <v>110</v>
      </c>
      <c r="E74" s="176" t="s">
        <v>69</v>
      </c>
      <c r="F74" s="176" t="s">
        <v>108</v>
      </c>
      <c r="G74" s="175" t="s">
        <v>1</v>
      </c>
      <c r="H74" s="174">
        <f>H75+H80+H83+H86</f>
        <v>29822064</v>
      </c>
      <c r="I74" s="174">
        <f t="shared" ref="I74:M74" si="43">I75+I80+I83+I86</f>
        <v>29822064</v>
      </c>
      <c r="J74" s="174">
        <f t="shared" si="43"/>
        <v>29822064</v>
      </c>
      <c r="K74" s="174">
        <f t="shared" si="43"/>
        <v>29822064</v>
      </c>
      <c r="L74" s="174">
        <f t="shared" si="43"/>
        <v>29822064</v>
      </c>
      <c r="M74" s="174">
        <f t="shared" si="43"/>
        <v>29822064</v>
      </c>
    </row>
    <row r="75" spans="1:290" s="233" customFormat="1" ht="75" x14ac:dyDescent="0.25">
      <c r="A75" s="232" t="s">
        <v>1</v>
      </c>
      <c r="B75" s="230" t="s">
        <v>198</v>
      </c>
      <c r="C75" s="251" t="s">
        <v>6</v>
      </c>
      <c r="D75" s="252" t="s">
        <v>110</v>
      </c>
      <c r="E75" s="252" t="s">
        <v>69</v>
      </c>
      <c r="F75" s="252" t="s">
        <v>199</v>
      </c>
      <c r="G75" s="253" t="s">
        <v>1</v>
      </c>
      <c r="H75" s="254">
        <f>H76+H78</f>
        <v>3307213</v>
      </c>
      <c r="I75" s="254">
        <f t="shared" ref="I75:M75" si="44">I76+I78</f>
        <v>3307213</v>
      </c>
      <c r="J75" s="254">
        <f t="shared" si="44"/>
        <v>3307213</v>
      </c>
      <c r="K75" s="254">
        <f t="shared" si="44"/>
        <v>3307213</v>
      </c>
      <c r="L75" s="254">
        <f t="shared" si="44"/>
        <v>3307213</v>
      </c>
      <c r="M75" s="254">
        <f t="shared" si="44"/>
        <v>3307213</v>
      </c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234"/>
      <c r="BF75" s="234"/>
      <c r="BG75" s="234"/>
      <c r="BH75" s="234"/>
      <c r="BI75" s="234"/>
      <c r="BJ75" s="234"/>
      <c r="BK75" s="234"/>
      <c r="BL75" s="234"/>
      <c r="BM75" s="234"/>
      <c r="BN75" s="234"/>
      <c r="BO75" s="234"/>
      <c r="BP75" s="234"/>
      <c r="BQ75" s="234"/>
      <c r="BR75" s="234"/>
      <c r="BS75" s="234"/>
      <c r="BT75" s="234"/>
      <c r="BU75" s="234"/>
      <c r="BV75" s="234"/>
      <c r="BW75" s="234"/>
      <c r="BX75" s="234"/>
      <c r="BY75" s="234"/>
      <c r="BZ75" s="234"/>
      <c r="CA75" s="234"/>
      <c r="CB75" s="234"/>
      <c r="CC75" s="234"/>
      <c r="CD75" s="234"/>
      <c r="CE75" s="234"/>
      <c r="CF75" s="234"/>
      <c r="CG75" s="234"/>
      <c r="CH75" s="234"/>
      <c r="CI75" s="234"/>
      <c r="CJ75" s="234"/>
      <c r="CK75" s="234"/>
      <c r="CL75" s="234"/>
      <c r="CM75" s="234"/>
      <c r="CN75" s="234"/>
      <c r="CO75" s="234"/>
      <c r="CP75" s="234"/>
      <c r="CQ75" s="234"/>
      <c r="CR75" s="234"/>
      <c r="CS75" s="234"/>
      <c r="CT75" s="234"/>
      <c r="CU75" s="234"/>
      <c r="CV75" s="234"/>
      <c r="CW75" s="234"/>
      <c r="CX75" s="234"/>
      <c r="CY75" s="234"/>
      <c r="CZ75" s="234"/>
      <c r="DA75" s="234"/>
      <c r="DB75" s="234"/>
      <c r="DC75" s="234"/>
      <c r="DD75" s="234"/>
      <c r="DE75" s="234"/>
      <c r="DF75" s="234"/>
      <c r="DG75" s="234"/>
      <c r="DH75" s="234"/>
      <c r="DI75" s="234"/>
      <c r="DJ75" s="234"/>
      <c r="DK75" s="234"/>
      <c r="DL75" s="234"/>
      <c r="DM75" s="234"/>
      <c r="DN75" s="234"/>
      <c r="DO75" s="234"/>
      <c r="DP75" s="234"/>
      <c r="DQ75" s="234"/>
      <c r="DR75" s="234"/>
      <c r="DS75" s="234"/>
      <c r="DT75" s="234"/>
      <c r="DU75" s="234"/>
      <c r="DV75" s="234"/>
      <c r="DW75" s="234"/>
      <c r="DX75" s="234"/>
      <c r="DY75" s="234"/>
      <c r="DZ75" s="234"/>
      <c r="EA75" s="234"/>
      <c r="EB75" s="234"/>
      <c r="EC75" s="234"/>
      <c r="ED75" s="234"/>
      <c r="EE75" s="234"/>
      <c r="EF75" s="234"/>
      <c r="EG75" s="234"/>
      <c r="EH75" s="234"/>
      <c r="EI75" s="234"/>
      <c r="EJ75" s="234"/>
      <c r="EK75" s="234"/>
      <c r="EL75" s="234"/>
      <c r="EM75" s="234"/>
      <c r="EN75" s="234"/>
      <c r="EO75" s="234"/>
      <c r="EP75" s="234"/>
      <c r="EQ75" s="234"/>
      <c r="ER75" s="234"/>
      <c r="ES75" s="234"/>
      <c r="ET75" s="234"/>
      <c r="EU75" s="234"/>
      <c r="EV75" s="234"/>
      <c r="EW75" s="234"/>
      <c r="EX75" s="234"/>
      <c r="EY75" s="234"/>
      <c r="EZ75" s="234"/>
      <c r="FA75" s="234"/>
      <c r="FB75" s="234"/>
      <c r="FC75" s="234"/>
      <c r="FD75" s="234"/>
      <c r="FE75" s="234"/>
      <c r="FF75" s="234"/>
      <c r="FG75" s="234"/>
      <c r="FH75" s="234"/>
      <c r="FI75" s="234"/>
      <c r="FJ75" s="234"/>
      <c r="FK75" s="234"/>
      <c r="FL75" s="234"/>
      <c r="FM75" s="234"/>
      <c r="FN75" s="234"/>
      <c r="FO75" s="234"/>
      <c r="FP75" s="234"/>
      <c r="FQ75" s="234"/>
      <c r="FR75" s="234"/>
      <c r="FS75" s="234"/>
      <c r="FT75" s="234"/>
      <c r="FU75" s="234"/>
      <c r="FV75" s="234"/>
      <c r="FW75" s="234"/>
      <c r="FX75" s="234"/>
      <c r="FY75" s="234"/>
      <c r="FZ75" s="234"/>
      <c r="GA75" s="234"/>
      <c r="GB75" s="234"/>
      <c r="GC75" s="234"/>
      <c r="GD75" s="234"/>
      <c r="GE75" s="234"/>
      <c r="GF75" s="234"/>
      <c r="GG75" s="234"/>
      <c r="GH75" s="234"/>
      <c r="GI75" s="234"/>
      <c r="GJ75" s="234"/>
      <c r="GK75" s="234"/>
      <c r="GL75" s="234"/>
      <c r="GM75" s="234"/>
      <c r="GN75" s="234"/>
      <c r="GO75" s="234"/>
      <c r="GP75" s="234"/>
      <c r="GQ75" s="234"/>
      <c r="GR75" s="234"/>
      <c r="GS75" s="234"/>
      <c r="GT75" s="234"/>
      <c r="GU75" s="234"/>
      <c r="GV75" s="234"/>
      <c r="GW75" s="234"/>
      <c r="GX75" s="234"/>
      <c r="GY75" s="234"/>
      <c r="GZ75" s="234"/>
      <c r="HA75" s="234"/>
      <c r="HB75" s="234"/>
      <c r="HC75" s="234"/>
      <c r="HD75" s="234"/>
      <c r="HE75" s="234"/>
      <c r="HF75" s="234"/>
      <c r="HG75" s="234"/>
      <c r="HH75" s="234"/>
      <c r="HI75" s="234"/>
      <c r="HJ75" s="234"/>
      <c r="HK75" s="234"/>
      <c r="HL75" s="234"/>
      <c r="HM75" s="234"/>
      <c r="HN75" s="234"/>
      <c r="HO75" s="234"/>
      <c r="HP75" s="234"/>
      <c r="HQ75" s="234"/>
      <c r="HR75" s="234"/>
      <c r="HS75" s="234"/>
      <c r="HT75" s="234"/>
      <c r="HU75" s="234"/>
      <c r="HV75" s="234"/>
      <c r="HW75" s="234"/>
      <c r="HX75" s="234"/>
      <c r="HY75" s="234"/>
      <c r="HZ75" s="234"/>
      <c r="IA75" s="234"/>
      <c r="IB75" s="234"/>
      <c r="IC75" s="234"/>
      <c r="ID75" s="234"/>
      <c r="IE75" s="234"/>
      <c r="IF75" s="234"/>
      <c r="IG75" s="234"/>
      <c r="IH75" s="234"/>
      <c r="II75" s="234"/>
      <c r="IJ75" s="234"/>
      <c r="IK75" s="234"/>
      <c r="IL75" s="234"/>
      <c r="IM75" s="234"/>
      <c r="IN75" s="234"/>
      <c r="IO75" s="234"/>
      <c r="IP75" s="234"/>
      <c r="IQ75" s="234"/>
      <c r="IR75" s="234"/>
      <c r="IS75" s="234"/>
      <c r="IT75" s="234"/>
      <c r="IU75" s="234"/>
      <c r="IV75" s="234"/>
      <c r="IW75" s="234"/>
      <c r="IX75" s="234"/>
      <c r="IY75" s="234"/>
      <c r="IZ75" s="234"/>
      <c r="JA75" s="234"/>
      <c r="JB75" s="234"/>
      <c r="JC75" s="234"/>
      <c r="JD75" s="234"/>
      <c r="JE75" s="234"/>
      <c r="JF75" s="234"/>
      <c r="JG75" s="234"/>
      <c r="JH75" s="234"/>
      <c r="JI75" s="234"/>
      <c r="JJ75" s="234"/>
      <c r="JK75" s="234"/>
      <c r="JL75" s="234"/>
      <c r="JM75" s="234"/>
      <c r="JN75" s="234"/>
      <c r="JO75" s="234"/>
      <c r="JP75" s="234"/>
      <c r="JQ75" s="234"/>
      <c r="JR75" s="234"/>
      <c r="JS75" s="234"/>
      <c r="JT75" s="234"/>
      <c r="JU75" s="234"/>
      <c r="JV75" s="234"/>
      <c r="JW75" s="234"/>
      <c r="JX75" s="234"/>
      <c r="JY75" s="234"/>
      <c r="JZ75" s="234"/>
      <c r="KA75" s="234"/>
      <c r="KB75" s="234"/>
      <c r="KC75" s="234"/>
      <c r="KD75" s="234"/>
    </row>
    <row r="76" spans="1:290" s="233" customFormat="1" ht="112.5" x14ac:dyDescent="0.25">
      <c r="A76" s="232" t="s">
        <v>1</v>
      </c>
      <c r="B76" s="230" t="s">
        <v>113</v>
      </c>
      <c r="C76" s="251" t="s">
        <v>6</v>
      </c>
      <c r="D76" s="252" t="s">
        <v>110</v>
      </c>
      <c r="E76" s="252" t="s">
        <v>69</v>
      </c>
      <c r="F76" s="252" t="s">
        <v>199</v>
      </c>
      <c r="G76" s="253">
        <v>100</v>
      </c>
      <c r="H76" s="254">
        <f>H77</f>
        <v>3229213</v>
      </c>
      <c r="I76" s="254">
        <f t="shared" ref="I76:M76" si="45">I77</f>
        <v>3229213</v>
      </c>
      <c r="J76" s="254">
        <f t="shared" si="45"/>
        <v>3229213</v>
      </c>
      <c r="K76" s="254">
        <f t="shared" si="45"/>
        <v>3229213</v>
      </c>
      <c r="L76" s="254">
        <f t="shared" si="45"/>
        <v>3229213</v>
      </c>
      <c r="M76" s="254">
        <f t="shared" si="45"/>
        <v>3229213</v>
      </c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234"/>
      <c r="BB76" s="234"/>
      <c r="BC76" s="234"/>
      <c r="BD76" s="234"/>
      <c r="BE76" s="234"/>
      <c r="BF76" s="234"/>
      <c r="BG76" s="234"/>
      <c r="BH76" s="234"/>
      <c r="BI76" s="234"/>
      <c r="BJ76" s="234"/>
      <c r="BK76" s="234"/>
      <c r="BL76" s="234"/>
      <c r="BM76" s="234"/>
      <c r="BN76" s="234"/>
      <c r="BO76" s="234"/>
      <c r="BP76" s="234"/>
      <c r="BQ76" s="234"/>
      <c r="BR76" s="234"/>
      <c r="BS76" s="234"/>
      <c r="BT76" s="234"/>
      <c r="BU76" s="234"/>
      <c r="BV76" s="234"/>
      <c r="BW76" s="234"/>
      <c r="BX76" s="234"/>
      <c r="BY76" s="234"/>
      <c r="BZ76" s="234"/>
      <c r="CA76" s="234"/>
      <c r="CB76" s="234"/>
      <c r="CC76" s="234"/>
      <c r="CD76" s="234"/>
      <c r="CE76" s="234"/>
      <c r="CF76" s="234"/>
      <c r="CG76" s="234"/>
      <c r="CH76" s="234"/>
      <c r="CI76" s="234"/>
      <c r="CJ76" s="234"/>
      <c r="CK76" s="234"/>
      <c r="CL76" s="234"/>
      <c r="CM76" s="234"/>
      <c r="CN76" s="234"/>
      <c r="CO76" s="234"/>
      <c r="CP76" s="234"/>
      <c r="CQ76" s="234"/>
      <c r="CR76" s="234"/>
      <c r="CS76" s="234"/>
      <c r="CT76" s="234"/>
      <c r="CU76" s="234"/>
      <c r="CV76" s="234"/>
      <c r="CW76" s="234"/>
      <c r="CX76" s="234"/>
      <c r="CY76" s="234"/>
      <c r="CZ76" s="234"/>
      <c r="DA76" s="234"/>
      <c r="DB76" s="234"/>
      <c r="DC76" s="234"/>
      <c r="DD76" s="234"/>
      <c r="DE76" s="234"/>
      <c r="DF76" s="234"/>
      <c r="DG76" s="234"/>
      <c r="DH76" s="234"/>
      <c r="DI76" s="234"/>
      <c r="DJ76" s="234"/>
      <c r="DK76" s="234"/>
      <c r="DL76" s="234"/>
      <c r="DM76" s="234"/>
      <c r="DN76" s="234"/>
      <c r="DO76" s="234"/>
      <c r="DP76" s="234"/>
      <c r="DQ76" s="234"/>
      <c r="DR76" s="234"/>
      <c r="DS76" s="234"/>
      <c r="DT76" s="234"/>
      <c r="DU76" s="234"/>
      <c r="DV76" s="234"/>
      <c r="DW76" s="234"/>
      <c r="DX76" s="234"/>
      <c r="DY76" s="234"/>
      <c r="DZ76" s="234"/>
      <c r="EA76" s="234"/>
      <c r="EB76" s="234"/>
      <c r="EC76" s="234"/>
      <c r="ED76" s="234"/>
      <c r="EE76" s="234"/>
      <c r="EF76" s="234"/>
      <c r="EG76" s="234"/>
      <c r="EH76" s="234"/>
      <c r="EI76" s="234"/>
      <c r="EJ76" s="234"/>
      <c r="EK76" s="234"/>
      <c r="EL76" s="234"/>
      <c r="EM76" s="234"/>
      <c r="EN76" s="234"/>
      <c r="EO76" s="234"/>
      <c r="EP76" s="234"/>
      <c r="EQ76" s="234"/>
      <c r="ER76" s="234"/>
      <c r="ES76" s="234"/>
      <c r="ET76" s="234"/>
      <c r="EU76" s="234"/>
      <c r="EV76" s="234"/>
      <c r="EW76" s="234"/>
      <c r="EX76" s="234"/>
      <c r="EY76" s="234"/>
      <c r="EZ76" s="234"/>
      <c r="FA76" s="234"/>
      <c r="FB76" s="234"/>
      <c r="FC76" s="234"/>
      <c r="FD76" s="234"/>
      <c r="FE76" s="234"/>
      <c r="FF76" s="234"/>
      <c r="FG76" s="234"/>
      <c r="FH76" s="234"/>
      <c r="FI76" s="234"/>
      <c r="FJ76" s="234"/>
      <c r="FK76" s="234"/>
      <c r="FL76" s="234"/>
      <c r="FM76" s="234"/>
      <c r="FN76" s="234"/>
      <c r="FO76" s="234"/>
      <c r="FP76" s="234"/>
      <c r="FQ76" s="234"/>
      <c r="FR76" s="234"/>
      <c r="FS76" s="234"/>
      <c r="FT76" s="234"/>
      <c r="FU76" s="234"/>
      <c r="FV76" s="234"/>
      <c r="FW76" s="234"/>
      <c r="FX76" s="234"/>
      <c r="FY76" s="234"/>
      <c r="FZ76" s="234"/>
      <c r="GA76" s="234"/>
      <c r="GB76" s="234"/>
      <c r="GC76" s="234"/>
      <c r="GD76" s="234"/>
      <c r="GE76" s="234"/>
      <c r="GF76" s="234"/>
      <c r="GG76" s="234"/>
      <c r="GH76" s="234"/>
      <c r="GI76" s="234"/>
      <c r="GJ76" s="234"/>
      <c r="GK76" s="234"/>
      <c r="GL76" s="234"/>
      <c r="GM76" s="234"/>
      <c r="GN76" s="234"/>
      <c r="GO76" s="234"/>
      <c r="GP76" s="234"/>
      <c r="GQ76" s="234"/>
      <c r="GR76" s="234"/>
      <c r="GS76" s="234"/>
      <c r="GT76" s="234"/>
      <c r="GU76" s="234"/>
      <c r="GV76" s="234"/>
      <c r="GW76" s="234"/>
      <c r="GX76" s="234"/>
      <c r="GY76" s="234"/>
      <c r="GZ76" s="234"/>
      <c r="HA76" s="234"/>
      <c r="HB76" s="234"/>
      <c r="HC76" s="234"/>
      <c r="HD76" s="234"/>
      <c r="HE76" s="234"/>
      <c r="HF76" s="234"/>
      <c r="HG76" s="234"/>
      <c r="HH76" s="234"/>
      <c r="HI76" s="234"/>
      <c r="HJ76" s="234"/>
      <c r="HK76" s="234"/>
      <c r="HL76" s="234"/>
      <c r="HM76" s="234"/>
      <c r="HN76" s="234"/>
      <c r="HO76" s="234"/>
      <c r="HP76" s="234"/>
      <c r="HQ76" s="234"/>
      <c r="HR76" s="234"/>
      <c r="HS76" s="234"/>
      <c r="HT76" s="234"/>
      <c r="HU76" s="234"/>
      <c r="HV76" s="234"/>
      <c r="HW76" s="234"/>
      <c r="HX76" s="234"/>
      <c r="HY76" s="234"/>
      <c r="HZ76" s="234"/>
      <c r="IA76" s="234"/>
      <c r="IB76" s="234"/>
      <c r="IC76" s="234"/>
      <c r="ID76" s="234"/>
      <c r="IE76" s="234"/>
      <c r="IF76" s="234"/>
      <c r="IG76" s="234"/>
      <c r="IH76" s="234"/>
      <c r="II76" s="234"/>
      <c r="IJ76" s="234"/>
      <c r="IK76" s="234"/>
      <c r="IL76" s="234"/>
      <c r="IM76" s="234"/>
      <c r="IN76" s="234"/>
      <c r="IO76" s="234"/>
      <c r="IP76" s="234"/>
      <c r="IQ76" s="234"/>
      <c r="IR76" s="234"/>
      <c r="IS76" s="234"/>
      <c r="IT76" s="234"/>
      <c r="IU76" s="234"/>
      <c r="IV76" s="234"/>
      <c r="IW76" s="234"/>
      <c r="IX76" s="234"/>
      <c r="IY76" s="234"/>
      <c r="IZ76" s="234"/>
      <c r="JA76" s="234"/>
      <c r="JB76" s="234"/>
      <c r="JC76" s="234"/>
      <c r="JD76" s="234"/>
      <c r="JE76" s="234"/>
      <c r="JF76" s="234"/>
      <c r="JG76" s="234"/>
      <c r="JH76" s="234"/>
      <c r="JI76" s="234"/>
      <c r="JJ76" s="234"/>
      <c r="JK76" s="234"/>
      <c r="JL76" s="234"/>
      <c r="JM76" s="234"/>
      <c r="JN76" s="234"/>
      <c r="JO76" s="234"/>
      <c r="JP76" s="234"/>
      <c r="JQ76" s="234"/>
      <c r="JR76" s="234"/>
      <c r="JS76" s="234"/>
      <c r="JT76" s="234"/>
      <c r="JU76" s="234"/>
      <c r="JV76" s="234"/>
      <c r="JW76" s="234"/>
      <c r="JX76" s="234"/>
      <c r="JY76" s="234"/>
      <c r="JZ76" s="234"/>
      <c r="KA76" s="234"/>
      <c r="KB76" s="234"/>
      <c r="KC76" s="234"/>
      <c r="KD76" s="234"/>
    </row>
    <row r="77" spans="1:290" s="233" customFormat="1" ht="37.5" x14ac:dyDescent="0.25">
      <c r="A77" s="225" t="s">
        <v>1</v>
      </c>
      <c r="B77" s="212" t="s">
        <v>114</v>
      </c>
      <c r="C77" s="218" t="s">
        <v>6</v>
      </c>
      <c r="D77" s="216" t="s">
        <v>110</v>
      </c>
      <c r="E77" s="216" t="s">
        <v>69</v>
      </c>
      <c r="F77" s="216" t="s">
        <v>199</v>
      </c>
      <c r="G77" s="255" t="s">
        <v>76</v>
      </c>
      <c r="H77" s="256">
        <v>3229213</v>
      </c>
      <c r="I77" s="257">
        <v>3229213</v>
      </c>
      <c r="J77" s="258">
        <v>3229213</v>
      </c>
      <c r="K77" s="258">
        <v>3229213</v>
      </c>
      <c r="L77" s="258">
        <v>3229213</v>
      </c>
      <c r="M77" s="259">
        <v>3229213</v>
      </c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234"/>
      <c r="BF77" s="234"/>
      <c r="BG77" s="234"/>
      <c r="BH77" s="234"/>
      <c r="BI77" s="234"/>
      <c r="BJ77" s="234"/>
      <c r="BK77" s="234"/>
      <c r="BL77" s="234"/>
      <c r="BM77" s="234"/>
      <c r="BN77" s="234"/>
      <c r="BO77" s="234"/>
      <c r="BP77" s="234"/>
      <c r="BQ77" s="234"/>
      <c r="BR77" s="234"/>
      <c r="BS77" s="234"/>
      <c r="BT77" s="234"/>
      <c r="BU77" s="234"/>
      <c r="BV77" s="234"/>
      <c r="BW77" s="234"/>
      <c r="BX77" s="234"/>
      <c r="BY77" s="234"/>
      <c r="BZ77" s="234"/>
      <c r="CA77" s="234"/>
      <c r="CB77" s="234"/>
      <c r="CC77" s="234"/>
      <c r="CD77" s="234"/>
      <c r="CE77" s="234"/>
      <c r="CF77" s="234"/>
      <c r="CG77" s="234"/>
      <c r="CH77" s="234"/>
      <c r="CI77" s="234"/>
      <c r="CJ77" s="234"/>
      <c r="CK77" s="234"/>
      <c r="CL77" s="234"/>
      <c r="CM77" s="234"/>
      <c r="CN77" s="234"/>
      <c r="CO77" s="234"/>
      <c r="CP77" s="234"/>
      <c r="CQ77" s="234"/>
      <c r="CR77" s="234"/>
      <c r="CS77" s="234"/>
      <c r="CT77" s="234"/>
      <c r="CU77" s="234"/>
      <c r="CV77" s="234"/>
      <c r="CW77" s="234"/>
      <c r="CX77" s="234"/>
      <c r="CY77" s="234"/>
      <c r="CZ77" s="234"/>
      <c r="DA77" s="234"/>
      <c r="DB77" s="234"/>
      <c r="DC77" s="234"/>
      <c r="DD77" s="234"/>
      <c r="DE77" s="234"/>
      <c r="DF77" s="234"/>
      <c r="DG77" s="234"/>
      <c r="DH77" s="234"/>
      <c r="DI77" s="234"/>
      <c r="DJ77" s="234"/>
      <c r="DK77" s="234"/>
      <c r="DL77" s="234"/>
      <c r="DM77" s="234"/>
      <c r="DN77" s="234"/>
      <c r="DO77" s="234"/>
      <c r="DP77" s="234"/>
      <c r="DQ77" s="234"/>
      <c r="DR77" s="234"/>
      <c r="DS77" s="234"/>
      <c r="DT77" s="234"/>
      <c r="DU77" s="234"/>
      <c r="DV77" s="234"/>
      <c r="DW77" s="234"/>
      <c r="DX77" s="234"/>
      <c r="DY77" s="234"/>
      <c r="DZ77" s="234"/>
      <c r="EA77" s="234"/>
      <c r="EB77" s="234"/>
      <c r="EC77" s="234"/>
      <c r="ED77" s="234"/>
      <c r="EE77" s="234"/>
      <c r="EF77" s="234"/>
      <c r="EG77" s="234"/>
      <c r="EH77" s="234"/>
      <c r="EI77" s="234"/>
      <c r="EJ77" s="234"/>
      <c r="EK77" s="234"/>
      <c r="EL77" s="234"/>
      <c r="EM77" s="234"/>
      <c r="EN77" s="234"/>
      <c r="EO77" s="234"/>
      <c r="EP77" s="234"/>
      <c r="EQ77" s="234"/>
      <c r="ER77" s="234"/>
      <c r="ES77" s="234"/>
      <c r="ET77" s="234"/>
      <c r="EU77" s="234"/>
      <c r="EV77" s="234"/>
      <c r="EW77" s="234"/>
      <c r="EX77" s="234"/>
      <c r="EY77" s="234"/>
      <c r="EZ77" s="234"/>
      <c r="FA77" s="234"/>
      <c r="FB77" s="234"/>
      <c r="FC77" s="234"/>
      <c r="FD77" s="234"/>
      <c r="FE77" s="234"/>
      <c r="FF77" s="234"/>
      <c r="FG77" s="234"/>
      <c r="FH77" s="234"/>
      <c r="FI77" s="234"/>
      <c r="FJ77" s="234"/>
      <c r="FK77" s="234"/>
      <c r="FL77" s="234"/>
      <c r="FM77" s="234"/>
      <c r="FN77" s="234"/>
      <c r="FO77" s="234"/>
      <c r="FP77" s="234"/>
      <c r="FQ77" s="234"/>
      <c r="FR77" s="234"/>
      <c r="FS77" s="234"/>
      <c r="FT77" s="234"/>
      <c r="FU77" s="234"/>
      <c r="FV77" s="234"/>
      <c r="FW77" s="234"/>
      <c r="FX77" s="234"/>
      <c r="FY77" s="234"/>
      <c r="FZ77" s="234"/>
      <c r="GA77" s="234"/>
      <c r="GB77" s="234"/>
      <c r="GC77" s="234"/>
      <c r="GD77" s="234"/>
      <c r="GE77" s="234"/>
      <c r="GF77" s="234"/>
      <c r="GG77" s="234"/>
      <c r="GH77" s="234"/>
      <c r="GI77" s="234"/>
      <c r="GJ77" s="234"/>
      <c r="GK77" s="234"/>
      <c r="GL77" s="234"/>
      <c r="GM77" s="234"/>
      <c r="GN77" s="234"/>
      <c r="GO77" s="234"/>
      <c r="GP77" s="234"/>
      <c r="GQ77" s="234"/>
      <c r="GR77" s="234"/>
      <c r="GS77" s="234"/>
      <c r="GT77" s="234"/>
      <c r="GU77" s="234"/>
      <c r="GV77" s="234"/>
      <c r="GW77" s="234"/>
      <c r="GX77" s="234"/>
      <c r="GY77" s="234"/>
      <c r="GZ77" s="234"/>
      <c r="HA77" s="234"/>
      <c r="HB77" s="234"/>
      <c r="HC77" s="234"/>
      <c r="HD77" s="234"/>
      <c r="HE77" s="234"/>
      <c r="HF77" s="234"/>
      <c r="HG77" s="234"/>
      <c r="HH77" s="234"/>
      <c r="HI77" s="234"/>
      <c r="HJ77" s="234"/>
      <c r="HK77" s="234"/>
      <c r="HL77" s="234"/>
      <c r="HM77" s="234"/>
      <c r="HN77" s="234"/>
      <c r="HO77" s="234"/>
      <c r="HP77" s="234"/>
      <c r="HQ77" s="234"/>
      <c r="HR77" s="234"/>
      <c r="HS77" s="234"/>
      <c r="HT77" s="234"/>
      <c r="HU77" s="234"/>
      <c r="HV77" s="234"/>
      <c r="HW77" s="234"/>
      <c r="HX77" s="234"/>
      <c r="HY77" s="234"/>
      <c r="HZ77" s="234"/>
      <c r="IA77" s="234"/>
      <c r="IB77" s="234"/>
      <c r="IC77" s="234"/>
      <c r="ID77" s="234"/>
      <c r="IE77" s="234"/>
      <c r="IF77" s="234"/>
      <c r="IG77" s="234"/>
      <c r="IH77" s="234"/>
      <c r="II77" s="234"/>
      <c r="IJ77" s="234"/>
      <c r="IK77" s="234"/>
      <c r="IL77" s="234"/>
      <c r="IM77" s="234"/>
      <c r="IN77" s="234"/>
      <c r="IO77" s="234"/>
      <c r="IP77" s="234"/>
      <c r="IQ77" s="234"/>
      <c r="IR77" s="234"/>
      <c r="IS77" s="234"/>
      <c r="IT77" s="234"/>
      <c r="IU77" s="234"/>
      <c r="IV77" s="234"/>
      <c r="IW77" s="234"/>
      <c r="IX77" s="234"/>
      <c r="IY77" s="234"/>
      <c r="IZ77" s="234"/>
      <c r="JA77" s="234"/>
      <c r="JB77" s="234"/>
      <c r="JC77" s="234"/>
      <c r="JD77" s="234"/>
      <c r="JE77" s="234"/>
      <c r="JF77" s="234"/>
      <c r="JG77" s="234"/>
      <c r="JH77" s="234"/>
      <c r="JI77" s="234"/>
      <c r="JJ77" s="234"/>
      <c r="JK77" s="234"/>
      <c r="JL77" s="234"/>
      <c r="JM77" s="234"/>
      <c r="JN77" s="234"/>
      <c r="JO77" s="234"/>
      <c r="JP77" s="234"/>
      <c r="JQ77" s="234"/>
      <c r="JR77" s="234"/>
      <c r="JS77" s="234"/>
      <c r="JT77" s="234"/>
      <c r="JU77" s="234"/>
      <c r="JV77" s="234"/>
      <c r="JW77" s="234"/>
      <c r="JX77" s="234"/>
      <c r="JY77" s="234"/>
      <c r="JZ77" s="234"/>
      <c r="KA77" s="234"/>
      <c r="KB77" s="234"/>
      <c r="KC77" s="234"/>
      <c r="KD77" s="234"/>
    </row>
    <row r="78" spans="1:290" s="233" customFormat="1" ht="56.25" x14ac:dyDescent="0.25">
      <c r="A78" s="235" t="s">
        <v>1</v>
      </c>
      <c r="B78" s="217" t="s">
        <v>120</v>
      </c>
      <c r="C78" s="260" t="s">
        <v>6</v>
      </c>
      <c r="D78" s="214" t="s">
        <v>110</v>
      </c>
      <c r="E78" s="214" t="s">
        <v>69</v>
      </c>
      <c r="F78" s="214" t="s">
        <v>199</v>
      </c>
      <c r="G78" s="261">
        <v>200</v>
      </c>
      <c r="H78" s="262">
        <f>H79</f>
        <v>78000</v>
      </c>
      <c r="I78" s="262">
        <f t="shared" ref="I78:M78" si="46">I79</f>
        <v>78000</v>
      </c>
      <c r="J78" s="262">
        <f t="shared" si="46"/>
        <v>78000</v>
      </c>
      <c r="K78" s="262">
        <f t="shared" si="46"/>
        <v>78000</v>
      </c>
      <c r="L78" s="262">
        <f t="shared" si="46"/>
        <v>78000</v>
      </c>
      <c r="M78" s="262">
        <f t="shared" si="46"/>
        <v>78000</v>
      </c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  <c r="BB78" s="234"/>
      <c r="BC78" s="234"/>
      <c r="BD78" s="234"/>
      <c r="BE78" s="234"/>
      <c r="BF78" s="234"/>
      <c r="BG78" s="234"/>
      <c r="BH78" s="234"/>
      <c r="BI78" s="234"/>
      <c r="BJ78" s="234"/>
      <c r="BK78" s="234"/>
      <c r="BL78" s="234"/>
      <c r="BM78" s="234"/>
      <c r="BN78" s="234"/>
      <c r="BO78" s="234"/>
      <c r="BP78" s="234"/>
      <c r="BQ78" s="234"/>
      <c r="BR78" s="234"/>
      <c r="BS78" s="234"/>
      <c r="BT78" s="234"/>
      <c r="BU78" s="234"/>
      <c r="BV78" s="234"/>
      <c r="BW78" s="234"/>
      <c r="BX78" s="234"/>
      <c r="BY78" s="234"/>
      <c r="BZ78" s="234"/>
      <c r="CA78" s="234"/>
      <c r="CB78" s="234"/>
      <c r="CC78" s="234"/>
      <c r="CD78" s="234"/>
      <c r="CE78" s="234"/>
      <c r="CF78" s="234"/>
      <c r="CG78" s="234"/>
      <c r="CH78" s="234"/>
      <c r="CI78" s="234"/>
      <c r="CJ78" s="234"/>
      <c r="CK78" s="234"/>
      <c r="CL78" s="234"/>
      <c r="CM78" s="234"/>
      <c r="CN78" s="234"/>
      <c r="CO78" s="234"/>
      <c r="CP78" s="234"/>
      <c r="CQ78" s="234"/>
      <c r="CR78" s="234"/>
      <c r="CS78" s="234"/>
      <c r="CT78" s="234"/>
      <c r="CU78" s="234"/>
      <c r="CV78" s="234"/>
      <c r="CW78" s="234"/>
      <c r="CX78" s="234"/>
      <c r="CY78" s="234"/>
      <c r="CZ78" s="234"/>
      <c r="DA78" s="234"/>
      <c r="DB78" s="234"/>
      <c r="DC78" s="234"/>
      <c r="DD78" s="234"/>
      <c r="DE78" s="234"/>
      <c r="DF78" s="234"/>
      <c r="DG78" s="234"/>
      <c r="DH78" s="234"/>
      <c r="DI78" s="234"/>
      <c r="DJ78" s="234"/>
      <c r="DK78" s="234"/>
      <c r="DL78" s="234"/>
      <c r="DM78" s="234"/>
      <c r="DN78" s="234"/>
      <c r="DO78" s="234"/>
      <c r="DP78" s="234"/>
      <c r="DQ78" s="234"/>
      <c r="DR78" s="234"/>
      <c r="DS78" s="234"/>
      <c r="DT78" s="234"/>
      <c r="DU78" s="234"/>
      <c r="DV78" s="234"/>
      <c r="DW78" s="234"/>
      <c r="DX78" s="234"/>
      <c r="DY78" s="234"/>
      <c r="DZ78" s="234"/>
      <c r="EA78" s="234"/>
      <c r="EB78" s="234"/>
      <c r="EC78" s="234"/>
      <c r="ED78" s="234"/>
      <c r="EE78" s="234"/>
      <c r="EF78" s="234"/>
      <c r="EG78" s="234"/>
      <c r="EH78" s="234"/>
      <c r="EI78" s="234"/>
      <c r="EJ78" s="234"/>
      <c r="EK78" s="234"/>
      <c r="EL78" s="234"/>
      <c r="EM78" s="234"/>
      <c r="EN78" s="234"/>
      <c r="EO78" s="234"/>
      <c r="EP78" s="234"/>
      <c r="EQ78" s="234"/>
      <c r="ER78" s="234"/>
      <c r="ES78" s="234"/>
      <c r="ET78" s="234"/>
      <c r="EU78" s="234"/>
      <c r="EV78" s="234"/>
      <c r="EW78" s="234"/>
      <c r="EX78" s="234"/>
      <c r="EY78" s="234"/>
      <c r="EZ78" s="234"/>
      <c r="FA78" s="234"/>
      <c r="FB78" s="234"/>
      <c r="FC78" s="234"/>
      <c r="FD78" s="234"/>
      <c r="FE78" s="234"/>
      <c r="FF78" s="234"/>
      <c r="FG78" s="234"/>
      <c r="FH78" s="234"/>
      <c r="FI78" s="234"/>
      <c r="FJ78" s="234"/>
      <c r="FK78" s="234"/>
      <c r="FL78" s="234"/>
      <c r="FM78" s="234"/>
      <c r="FN78" s="234"/>
      <c r="FO78" s="234"/>
      <c r="FP78" s="234"/>
      <c r="FQ78" s="234"/>
      <c r="FR78" s="234"/>
      <c r="FS78" s="234"/>
      <c r="FT78" s="234"/>
      <c r="FU78" s="234"/>
      <c r="FV78" s="234"/>
      <c r="FW78" s="234"/>
      <c r="FX78" s="234"/>
      <c r="FY78" s="234"/>
      <c r="FZ78" s="234"/>
      <c r="GA78" s="234"/>
      <c r="GB78" s="234"/>
      <c r="GC78" s="234"/>
      <c r="GD78" s="234"/>
      <c r="GE78" s="234"/>
      <c r="GF78" s="234"/>
      <c r="GG78" s="234"/>
      <c r="GH78" s="234"/>
      <c r="GI78" s="234"/>
      <c r="GJ78" s="234"/>
      <c r="GK78" s="234"/>
      <c r="GL78" s="234"/>
      <c r="GM78" s="234"/>
      <c r="GN78" s="234"/>
      <c r="GO78" s="234"/>
      <c r="GP78" s="234"/>
      <c r="GQ78" s="234"/>
      <c r="GR78" s="234"/>
      <c r="GS78" s="234"/>
      <c r="GT78" s="234"/>
      <c r="GU78" s="234"/>
      <c r="GV78" s="234"/>
      <c r="GW78" s="234"/>
      <c r="GX78" s="234"/>
      <c r="GY78" s="234"/>
      <c r="GZ78" s="234"/>
      <c r="HA78" s="234"/>
      <c r="HB78" s="234"/>
      <c r="HC78" s="234"/>
      <c r="HD78" s="234"/>
      <c r="HE78" s="234"/>
      <c r="HF78" s="234"/>
      <c r="HG78" s="234"/>
      <c r="HH78" s="234"/>
      <c r="HI78" s="234"/>
      <c r="HJ78" s="234"/>
      <c r="HK78" s="234"/>
      <c r="HL78" s="234"/>
      <c r="HM78" s="234"/>
      <c r="HN78" s="234"/>
      <c r="HO78" s="234"/>
      <c r="HP78" s="234"/>
      <c r="HQ78" s="234"/>
      <c r="HR78" s="234"/>
      <c r="HS78" s="234"/>
      <c r="HT78" s="234"/>
      <c r="HU78" s="234"/>
      <c r="HV78" s="234"/>
      <c r="HW78" s="234"/>
      <c r="HX78" s="234"/>
      <c r="HY78" s="234"/>
      <c r="HZ78" s="234"/>
      <c r="IA78" s="234"/>
      <c r="IB78" s="234"/>
      <c r="IC78" s="234"/>
      <c r="ID78" s="234"/>
      <c r="IE78" s="234"/>
      <c r="IF78" s="234"/>
      <c r="IG78" s="234"/>
      <c r="IH78" s="234"/>
      <c r="II78" s="234"/>
      <c r="IJ78" s="234"/>
      <c r="IK78" s="234"/>
      <c r="IL78" s="234"/>
      <c r="IM78" s="234"/>
      <c r="IN78" s="234"/>
      <c r="IO78" s="234"/>
      <c r="IP78" s="234"/>
      <c r="IQ78" s="234"/>
      <c r="IR78" s="234"/>
      <c r="IS78" s="234"/>
      <c r="IT78" s="234"/>
      <c r="IU78" s="234"/>
      <c r="IV78" s="234"/>
      <c r="IW78" s="234"/>
      <c r="IX78" s="234"/>
      <c r="IY78" s="234"/>
      <c r="IZ78" s="234"/>
      <c r="JA78" s="234"/>
      <c r="JB78" s="234"/>
      <c r="JC78" s="234"/>
      <c r="JD78" s="234"/>
      <c r="JE78" s="234"/>
      <c r="JF78" s="234"/>
      <c r="JG78" s="234"/>
      <c r="JH78" s="234"/>
      <c r="JI78" s="234"/>
      <c r="JJ78" s="234"/>
      <c r="JK78" s="234"/>
      <c r="JL78" s="234"/>
      <c r="JM78" s="234"/>
      <c r="JN78" s="234"/>
      <c r="JO78" s="234"/>
      <c r="JP78" s="234"/>
      <c r="JQ78" s="234"/>
      <c r="JR78" s="234"/>
      <c r="JS78" s="234"/>
      <c r="JT78" s="234"/>
      <c r="JU78" s="234"/>
      <c r="JV78" s="234"/>
      <c r="JW78" s="234"/>
      <c r="JX78" s="234"/>
      <c r="JY78" s="234"/>
      <c r="JZ78" s="234"/>
      <c r="KA78" s="234"/>
      <c r="KB78" s="234"/>
      <c r="KC78" s="234"/>
      <c r="KD78" s="234"/>
    </row>
    <row r="79" spans="1:290" s="233" customFormat="1" ht="56.25" x14ac:dyDescent="0.25">
      <c r="A79" s="225" t="s">
        <v>1</v>
      </c>
      <c r="B79" s="212" t="s">
        <v>121</v>
      </c>
      <c r="C79" s="218" t="s">
        <v>6</v>
      </c>
      <c r="D79" s="216" t="s">
        <v>110</v>
      </c>
      <c r="E79" s="216" t="s">
        <v>69</v>
      </c>
      <c r="F79" s="216" t="s">
        <v>199</v>
      </c>
      <c r="G79" s="255" t="s">
        <v>78</v>
      </c>
      <c r="H79" s="256">
        <v>78000</v>
      </c>
      <c r="I79" s="257">
        <v>78000</v>
      </c>
      <c r="J79" s="258">
        <v>78000</v>
      </c>
      <c r="K79" s="258">
        <v>78000</v>
      </c>
      <c r="L79" s="258">
        <v>78000</v>
      </c>
      <c r="M79" s="259">
        <v>78000</v>
      </c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234"/>
      <c r="BF79" s="234"/>
      <c r="BG79" s="234"/>
      <c r="BH79" s="234"/>
      <c r="BI79" s="234"/>
      <c r="BJ79" s="234"/>
      <c r="BK79" s="234"/>
      <c r="BL79" s="234"/>
      <c r="BM79" s="234"/>
      <c r="BN79" s="234"/>
      <c r="BO79" s="234"/>
      <c r="BP79" s="234"/>
      <c r="BQ79" s="234"/>
      <c r="BR79" s="234"/>
      <c r="BS79" s="234"/>
      <c r="BT79" s="234"/>
      <c r="BU79" s="234"/>
      <c r="BV79" s="234"/>
      <c r="BW79" s="234"/>
      <c r="BX79" s="234"/>
      <c r="BY79" s="234"/>
      <c r="BZ79" s="234"/>
      <c r="CA79" s="234"/>
      <c r="CB79" s="234"/>
      <c r="CC79" s="234"/>
      <c r="CD79" s="234"/>
      <c r="CE79" s="234"/>
      <c r="CF79" s="234"/>
      <c r="CG79" s="234"/>
      <c r="CH79" s="234"/>
      <c r="CI79" s="234"/>
      <c r="CJ79" s="234"/>
      <c r="CK79" s="234"/>
      <c r="CL79" s="234"/>
      <c r="CM79" s="234"/>
      <c r="CN79" s="234"/>
      <c r="CO79" s="234"/>
      <c r="CP79" s="234"/>
      <c r="CQ79" s="234"/>
      <c r="CR79" s="234"/>
      <c r="CS79" s="234"/>
      <c r="CT79" s="234"/>
      <c r="CU79" s="234"/>
      <c r="CV79" s="234"/>
      <c r="CW79" s="234"/>
      <c r="CX79" s="234"/>
      <c r="CY79" s="234"/>
      <c r="CZ79" s="234"/>
      <c r="DA79" s="234"/>
      <c r="DB79" s="234"/>
      <c r="DC79" s="234"/>
      <c r="DD79" s="234"/>
      <c r="DE79" s="234"/>
      <c r="DF79" s="234"/>
      <c r="DG79" s="234"/>
      <c r="DH79" s="234"/>
      <c r="DI79" s="234"/>
      <c r="DJ79" s="234"/>
      <c r="DK79" s="234"/>
      <c r="DL79" s="234"/>
      <c r="DM79" s="234"/>
      <c r="DN79" s="234"/>
      <c r="DO79" s="234"/>
      <c r="DP79" s="234"/>
      <c r="DQ79" s="234"/>
      <c r="DR79" s="234"/>
      <c r="DS79" s="234"/>
      <c r="DT79" s="234"/>
      <c r="DU79" s="234"/>
      <c r="DV79" s="234"/>
      <c r="DW79" s="234"/>
      <c r="DX79" s="234"/>
      <c r="DY79" s="234"/>
      <c r="DZ79" s="234"/>
      <c r="EA79" s="234"/>
      <c r="EB79" s="234"/>
      <c r="EC79" s="234"/>
      <c r="ED79" s="234"/>
      <c r="EE79" s="234"/>
      <c r="EF79" s="234"/>
      <c r="EG79" s="234"/>
      <c r="EH79" s="234"/>
      <c r="EI79" s="234"/>
      <c r="EJ79" s="234"/>
      <c r="EK79" s="234"/>
      <c r="EL79" s="234"/>
      <c r="EM79" s="234"/>
      <c r="EN79" s="234"/>
      <c r="EO79" s="234"/>
      <c r="EP79" s="234"/>
      <c r="EQ79" s="234"/>
      <c r="ER79" s="234"/>
      <c r="ES79" s="234"/>
      <c r="ET79" s="234"/>
      <c r="EU79" s="234"/>
      <c r="EV79" s="234"/>
      <c r="EW79" s="234"/>
      <c r="EX79" s="234"/>
      <c r="EY79" s="234"/>
      <c r="EZ79" s="234"/>
      <c r="FA79" s="234"/>
      <c r="FB79" s="234"/>
      <c r="FC79" s="234"/>
      <c r="FD79" s="234"/>
      <c r="FE79" s="234"/>
      <c r="FF79" s="234"/>
      <c r="FG79" s="234"/>
      <c r="FH79" s="234"/>
      <c r="FI79" s="234"/>
      <c r="FJ79" s="234"/>
      <c r="FK79" s="234"/>
      <c r="FL79" s="234"/>
      <c r="FM79" s="234"/>
      <c r="FN79" s="234"/>
      <c r="FO79" s="234"/>
      <c r="FP79" s="234"/>
      <c r="FQ79" s="234"/>
      <c r="FR79" s="234"/>
      <c r="FS79" s="234"/>
      <c r="FT79" s="234"/>
      <c r="FU79" s="234"/>
      <c r="FV79" s="234"/>
      <c r="FW79" s="234"/>
      <c r="FX79" s="234"/>
      <c r="FY79" s="234"/>
      <c r="FZ79" s="234"/>
      <c r="GA79" s="234"/>
      <c r="GB79" s="234"/>
      <c r="GC79" s="234"/>
      <c r="GD79" s="234"/>
      <c r="GE79" s="234"/>
      <c r="GF79" s="234"/>
      <c r="GG79" s="234"/>
      <c r="GH79" s="234"/>
      <c r="GI79" s="234"/>
      <c r="GJ79" s="234"/>
      <c r="GK79" s="234"/>
      <c r="GL79" s="234"/>
      <c r="GM79" s="234"/>
      <c r="GN79" s="234"/>
      <c r="GO79" s="234"/>
      <c r="GP79" s="234"/>
      <c r="GQ79" s="234"/>
      <c r="GR79" s="234"/>
      <c r="GS79" s="234"/>
      <c r="GT79" s="234"/>
      <c r="GU79" s="234"/>
      <c r="GV79" s="234"/>
      <c r="GW79" s="234"/>
      <c r="GX79" s="234"/>
      <c r="GY79" s="234"/>
      <c r="GZ79" s="234"/>
      <c r="HA79" s="234"/>
      <c r="HB79" s="234"/>
      <c r="HC79" s="234"/>
      <c r="HD79" s="234"/>
      <c r="HE79" s="234"/>
      <c r="HF79" s="234"/>
      <c r="HG79" s="234"/>
      <c r="HH79" s="234"/>
      <c r="HI79" s="234"/>
      <c r="HJ79" s="234"/>
      <c r="HK79" s="234"/>
      <c r="HL79" s="234"/>
      <c r="HM79" s="234"/>
      <c r="HN79" s="234"/>
      <c r="HO79" s="234"/>
      <c r="HP79" s="234"/>
      <c r="HQ79" s="234"/>
      <c r="HR79" s="234"/>
      <c r="HS79" s="234"/>
      <c r="HT79" s="234"/>
      <c r="HU79" s="234"/>
      <c r="HV79" s="234"/>
      <c r="HW79" s="234"/>
      <c r="HX79" s="234"/>
      <c r="HY79" s="234"/>
      <c r="HZ79" s="234"/>
      <c r="IA79" s="234"/>
      <c r="IB79" s="234"/>
      <c r="IC79" s="234"/>
      <c r="ID79" s="234"/>
      <c r="IE79" s="234"/>
      <c r="IF79" s="234"/>
      <c r="IG79" s="234"/>
      <c r="IH79" s="234"/>
      <c r="II79" s="234"/>
      <c r="IJ79" s="234"/>
      <c r="IK79" s="234"/>
      <c r="IL79" s="234"/>
      <c r="IM79" s="234"/>
      <c r="IN79" s="234"/>
      <c r="IO79" s="234"/>
      <c r="IP79" s="234"/>
      <c r="IQ79" s="234"/>
      <c r="IR79" s="234"/>
      <c r="IS79" s="234"/>
      <c r="IT79" s="234"/>
      <c r="IU79" s="234"/>
      <c r="IV79" s="234"/>
      <c r="IW79" s="234"/>
      <c r="IX79" s="234"/>
      <c r="IY79" s="234"/>
      <c r="IZ79" s="234"/>
      <c r="JA79" s="234"/>
      <c r="JB79" s="234"/>
      <c r="JC79" s="234"/>
      <c r="JD79" s="234"/>
      <c r="JE79" s="234"/>
      <c r="JF79" s="234"/>
      <c r="JG79" s="234"/>
      <c r="JH79" s="234"/>
      <c r="JI79" s="234"/>
      <c r="JJ79" s="234"/>
      <c r="JK79" s="234"/>
      <c r="JL79" s="234"/>
      <c r="JM79" s="234"/>
      <c r="JN79" s="234"/>
      <c r="JO79" s="234"/>
      <c r="JP79" s="234"/>
      <c r="JQ79" s="234"/>
      <c r="JR79" s="234"/>
      <c r="JS79" s="234"/>
      <c r="JT79" s="234"/>
      <c r="JU79" s="234"/>
      <c r="JV79" s="234"/>
      <c r="JW79" s="234"/>
      <c r="JX79" s="234"/>
      <c r="JY79" s="234"/>
      <c r="JZ79" s="234"/>
      <c r="KA79" s="234"/>
      <c r="KB79" s="234"/>
      <c r="KC79" s="234"/>
      <c r="KD79" s="234"/>
    </row>
    <row r="80" spans="1:290" s="228" customFormat="1" ht="56.25" x14ac:dyDescent="0.25">
      <c r="A80" s="231" t="s">
        <v>1</v>
      </c>
      <c r="B80" s="178" t="s">
        <v>191</v>
      </c>
      <c r="C80" s="177" t="s">
        <v>6</v>
      </c>
      <c r="D80" s="176" t="s">
        <v>110</v>
      </c>
      <c r="E80" s="176" t="s">
        <v>69</v>
      </c>
      <c r="F80" s="176" t="s">
        <v>192</v>
      </c>
      <c r="G80" s="175" t="s">
        <v>1</v>
      </c>
      <c r="H80" s="174">
        <f>H81</f>
        <v>8697963</v>
      </c>
      <c r="I80" s="174">
        <f t="shared" ref="I80:M80" si="47">I81</f>
        <v>8697963</v>
      </c>
      <c r="J80" s="174">
        <f t="shared" si="47"/>
        <v>8697963</v>
      </c>
      <c r="K80" s="174">
        <f t="shared" si="47"/>
        <v>8697963</v>
      </c>
      <c r="L80" s="174">
        <f t="shared" si="47"/>
        <v>8697963</v>
      </c>
      <c r="M80" s="174">
        <f t="shared" si="47"/>
        <v>8697963</v>
      </c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  <c r="AF80" s="229"/>
      <c r="AG80" s="229"/>
      <c r="AH80" s="229"/>
      <c r="AI80" s="229"/>
      <c r="AJ80" s="229"/>
      <c r="AK80" s="229"/>
      <c r="AL80" s="229"/>
      <c r="AM80" s="229"/>
      <c r="AN80" s="229"/>
      <c r="AO80" s="229"/>
      <c r="AP80" s="229"/>
      <c r="AQ80" s="229"/>
      <c r="AR80" s="229"/>
      <c r="AS80" s="229"/>
      <c r="AT80" s="229"/>
      <c r="AU80" s="229"/>
      <c r="AV80" s="229"/>
      <c r="AW80" s="229"/>
      <c r="AX80" s="229"/>
      <c r="AY80" s="229"/>
      <c r="AZ80" s="229"/>
      <c r="BA80" s="229"/>
      <c r="BB80" s="229"/>
      <c r="BC80" s="229"/>
      <c r="BD80" s="229"/>
      <c r="BE80" s="229"/>
      <c r="BF80" s="229"/>
      <c r="BG80" s="229"/>
      <c r="BH80" s="229"/>
      <c r="BI80" s="229"/>
      <c r="BJ80" s="229"/>
      <c r="BK80" s="229"/>
      <c r="BL80" s="229"/>
      <c r="BM80" s="229"/>
      <c r="BN80" s="229"/>
      <c r="BO80" s="229"/>
      <c r="BP80" s="229"/>
      <c r="BQ80" s="229"/>
      <c r="BR80" s="229"/>
      <c r="BS80" s="229"/>
      <c r="BT80" s="229"/>
      <c r="BU80" s="229"/>
      <c r="BV80" s="229"/>
      <c r="BW80" s="229"/>
      <c r="BX80" s="229"/>
      <c r="BY80" s="229"/>
      <c r="BZ80" s="229"/>
      <c r="CA80" s="229"/>
      <c r="CB80" s="229"/>
      <c r="CC80" s="229"/>
      <c r="CD80" s="229"/>
      <c r="CE80" s="229"/>
      <c r="CF80" s="229"/>
      <c r="CG80" s="229"/>
      <c r="CH80" s="229"/>
      <c r="CI80" s="229"/>
      <c r="CJ80" s="229"/>
      <c r="CK80" s="229"/>
      <c r="CL80" s="229"/>
      <c r="CM80" s="229"/>
      <c r="CN80" s="229"/>
      <c r="CO80" s="229"/>
      <c r="CP80" s="229"/>
      <c r="CQ80" s="229"/>
      <c r="CR80" s="229"/>
      <c r="CS80" s="229"/>
      <c r="CT80" s="229"/>
      <c r="CU80" s="229"/>
      <c r="CV80" s="229"/>
      <c r="CW80" s="229"/>
      <c r="CX80" s="229"/>
      <c r="CY80" s="229"/>
      <c r="CZ80" s="229"/>
      <c r="DA80" s="229"/>
      <c r="DB80" s="229"/>
      <c r="DC80" s="229"/>
      <c r="DD80" s="229"/>
      <c r="DE80" s="229"/>
      <c r="DF80" s="229"/>
      <c r="DG80" s="229"/>
      <c r="DH80" s="229"/>
      <c r="DI80" s="229"/>
      <c r="DJ80" s="229"/>
      <c r="DK80" s="229"/>
      <c r="DL80" s="229"/>
      <c r="DM80" s="229"/>
      <c r="DN80" s="229"/>
      <c r="DO80" s="229"/>
      <c r="DP80" s="229"/>
      <c r="DQ80" s="229"/>
      <c r="DR80" s="229"/>
      <c r="DS80" s="229"/>
      <c r="DT80" s="229"/>
      <c r="DU80" s="229"/>
      <c r="DV80" s="229"/>
      <c r="DW80" s="229"/>
      <c r="DX80" s="229"/>
      <c r="DY80" s="229"/>
      <c r="DZ80" s="229"/>
      <c r="EA80" s="229"/>
      <c r="EB80" s="229"/>
      <c r="EC80" s="229"/>
      <c r="ED80" s="229"/>
      <c r="EE80" s="229"/>
      <c r="EF80" s="229"/>
      <c r="EG80" s="229"/>
      <c r="EH80" s="229"/>
      <c r="EI80" s="229"/>
      <c r="EJ80" s="229"/>
      <c r="EK80" s="229"/>
      <c r="EL80" s="229"/>
      <c r="EM80" s="229"/>
      <c r="EN80" s="229"/>
      <c r="EO80" s="229"/>
      <c r="EP80" s="229"/>
      <c r="EQ80" s="229"/>
      <c r="ER80" s="229"/>
      <c r="ES80" s="229"/>
      <c r="ET80" s="229"/>
      <c r="EU80" s="229"/>
      <c r="EV80" s="229"/>
      <c r="EW80" s="229"/>
      <c r="EX80" s="229"/>
      <c r="EY80" s="229"/>
      <c r="EZ80" s="229"/>
      <c r="FA80" s="229"/>
      <c r="FB80" s="229"/>
      <c r="FC80" s="229"/>
      <c r="FD80" s="229"/>
      <c r="FE80" s="229"/>
      <c r="FF80" s="229"/>
      <c r="FG80" s="229"/>
      <c r="FH80" s="229"/>
      <c r="FI80" s="229"/>
      <c r="FJ80" s="229"/>
      <c r="FK80" s="229"/>
      <c r="FL80" s="229"/>
      <c r="FM80" s="229"/>
      <c r="FN80" s="229"/>
      <c r="FO80" s="229"/>
      <c r="FP80" s="229"/>
      <c r="FQ80" s="229"/>
      <c r="FR80" s="229"/>
      <c r="FS80" s="229"/>
      <c r="FT80" s="229"/>
      <c r="FU80" s="229"/>
      <c r="FV80" s="229"/>
      <c r="FW80" s="229"/>
      <c r="FX80" s="229"/>
      <c r="FY80" s="229"/>
      <c r="FZ80" s="229"/>
      <c r="GA80" s="229"/>
      <c r="GB80" s="229"/>
      <c r="GC80" s="229"/>
      <c r="GD80" s="229"/>
      <c r="GE80" s="229"/>
      <c r="GF80" s="229"/>
      <c r="GG80" s="229"/>
      <c r="GH80" s="229"/>
      <c r="GI80" s="229"/>
      <c r="GJ80" s="229"/>
      <c r="GK80" s="229"/>
      <c r="GL80" s="229"/>
      <c r="GM80" s="229"/>
      <c r="GN80" s="229"/>
      <c r="GO80" s="229"/>
      <c r="GP80" s="229"/>
      <c r="GQ80" s="229"/>
      <c r="GR80" s="229"/>
      <c r="GS80" s="229"/>
      <c r="GT80" s="229"/>
      <c r="GU80" s="229"/>
      <c r="GV80" s="229"/>
      <c r="GW80" s="229"/>
      <c r="GX80" s="229"/>
      <c r="GY80" s="229"/>
      <c r="GZ80" s="229"/>
      <c r="HA80" s="229"/>
      <c r="HB80" s="229"/>
      <c r="HC80" s="229"/>
      <c r="HD80" s="229"/>
      <c r="HE80" s="229"/>
      <c r="HF80" s="229"/>
      <c r="HG80" s="229"/>
      <c r="HH80" s="229"/>
      <c r="HI80" s="229"/>
      <c r="HJ80" s="229"/>
      <c r="HK80" s="229"/>
      <c r="HL80" s="229"/>
      <c r="HM80" s="229"/>
      <c r="HN80" s="229"/>
      <c r="HO80" s="229"/>
      <c r="HP80" s="229"/>
      <c r="HQ80" s="229"/>
      <c r="HR80" s="229"/>
      <c r="HS80" s="229"/>
      <c r="HT80" s="229"/>
      <c r="HU80" s="229"/>
      <c r="HV80" s="229"/>
      <c r="HW80" s="229"/>
      <c r="HX80" s="229"/>
      <c r="HY80" s="229"/>
      <c r="HZ80" s="229"/>
      <c r="IA80" s="229"/>
      <c r="IB80" s="229"/>
      <c r="IC80" s="229"/>
      <c r="ID80" s="229"/>
      <c r="IE80" s="229"/>
      <c r="IF80" s="229"/>
      <c r="IG80" s="229"/>
      <c r="IH80" s="229"/>
      <c r="II80" s="229"/>
      <c r="IJ80" s="229"/>
      <c r="IK80" s="229"/>
      <c r="IL80" s="229"/>
      <c r="IM80" s="229"/>
      <c r="IN80" s="229"/>
      <c r="IO80" s="229"/>
      <c r="IP80" s="229"/>
      <c r="IQ80" s="229"/>
      <c r="IR80" s="229"/>
      <c r="IS80" s="229"/>
      <c r="IT80" s="229"/>
      <c r="IU80" s="229"/>
      <c r="IV80" s="229"/>
      <c r="IW80" s="229"/>
      <c r="IX80" s="229"/>
      <c r="IY80" s="229"/>
      <c r="IZ80" s="229"/>
      <c r="JA80" s="229"/>
      <c r="JB80" s="229"/>
      <c r="JC80" s="229"/>
      <c r="JD80" s="229"/>
      <c r="JE80" s="229"/>
      <c r="JF80" s="229"/>
      <c r="JG80" s="229"/>
      <c r="JH80" s="229"/>
      <c r="JI80" s="229"/>
      <c r="JJ80" s="229"/>
      <c r="JK80" s="229"/>
      <c r="JL80" s="229"/>
      <c r="JM80" s="229"/>
      <c r="JN80" s="229"/>
      <c r="JO80" s="229"/>
      <c r="JP80" s="229"/>
      <c r="JQ80" s="229"/>
      <c r="JR80" s="229"/>
      <c r="JS80" s="229"/>
      <c r="JT80" s="229"/>
      <c r="JU80" s="229"/>
      <c r="JV80" s="229"/>
      <c r="JW80" s="229"/>
      <c r="JX80" s="229"/>
      <c r="JY80" s="229"/>
      <c r="JZ80" s="229"/>
      <c r="KA80" s="229"/>
      <c r="KB80" s="229"/>
      <c r="KC80" s="229"/>
      <c r="KD80" s="229"/>
    </row>
    <row r="81" spans="1:290" s="228" customFormat="1" ht="37.5" x14ac:dyDescent="0.25">
      <c r="A81" s="227" t="s">
        <v>1</v>
      </c>
      <c r="B81" s="173" t="s">
        <v>142</v>
      </c>
      <c r="C81" s="172" t="s">
        <v>6</v>
      </c>
      <c r="D81" s="171" t="s">
        <v>110</v>
      </c>
      <c r="E81" s="171" t="s">
        <v>69</v>
      </c>
      <c r="F81" s="171" t="s">
        <v>192</v>
      </c>
      <c r="G81" s="170">
        <v>300</v>
      </c>
      <c r="H81" s="169">
        <f>H82</f>
        <v>8697963</v>
      </c>
      <c r="I81" s="169">
        <f t="shared" ref="I81:M81" si="48">I82</f>
        <v>8697963</v>
      </c>
      <c r="J81" s="169">
        <f t="shared" si="48"/>
        <v>8697963</v>
      </c>
      <c r="K81" s="169">
        <f t="shared" si="48"/>
        <v>8697963</v>
      </c>
      <c r="L81" s="169">
        <f t="shared" si="48"/>
        <v>8697963</v>
      </c>
      <c r="M81" s="169">
        <f t="shared" si="48"/>
        <v>8697963</v>
      </c>
      <c r="O81" s="229"/>
      <c r="P81" s="229"/>
      <c r="Q81" s="229"/>
      <c r="R81" s="229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  <c r="AF81" s="229"/>
      <c r="AG81" s="229"/>
      <c r="AH81" s="229"/>
      <c r="AI81" s="229"/>
      <c r="AJ81" s="229"/>
      <c r="AK81" s="229"/>
      <c r="AL81" s="229"/>
      <c r="AM81" s="229"/>
      <c r="AN81" s="229"/>
      <c r="AO81" s="229"/>
      <c r="AP81" s="229"/>
      <c r="AQ81" s="229"/>
      <c r="AR81" s="229"/>
      <c r="AS81" s="229"/>
      <c r="AT81" s="229"/>
      <c r="AU81" s="229"/>
      <c r="AV81" s="229"/>
      <c r="AW81" s="229"/>
      <c r="AX81" s="229"/>
      <c r="AY81" s="229"/>
      <c r="AZ81" s="229"/>
      <c r="BA81" s="229"/>
      <c r="BB81" s="229"/>
      <c r="BC81" s="229"/>
      <c r="BD81" s="229"/>
      <c r="BE81" s="229"/>
      <c r="BF81" s="229"/>
      <c r="BG81" s="229"/>
      <c r="BH81" s="229"/>
      <c r="BI81" s="229"/>
      <c r="BJ81" s="229"/>
      <c r="BK81" s="229"/>
      <c r="BL81" s="229"/>
      <c r="BM81" s="229"/>
      <c r="BN81" s="229"/>
      <c r="BO81" s="229"/>
      <c r="BP81" s="229"/>
      <c r="BQ81" s="229"/>
      <c r="BR81" s="229"/>
      <c r="BS81" s="229"/>
      <c r="BT81" s="229"/>
      <c r="BU81" s="229"/>
      <c r="BV81" s="229"/>
      <c r="BW81" s="229"/>
      <c r="BX81" s="229"/>
      <c r="BY81" s="229"/>
      <c r="BZ81" s="229"/>
      <c r="CA81" s="229"/>
      <c r="CB81" s="229"/>
      <c r="CC81" s="229"/>
      <c r="CD81" s="229"/>
      <c r="CE81" s="229"/>
      <c r="CF81" s="229"/>
      <c r="CG81" s="229"/>
      <c r="CH81" s="229"/>
      <c r="CI81" s="229"/>
      <c r="CJ81" s="229"/>
      <c r="CK81" s="229"/>
      <c r="CL81" s="229"/>
      <c r="CM81" s="229"/>
      <c r="CN81" s="229"/>
      <c r="CO81" s="229"/>
      <c r="CP81" s="229"/>
      <c r="CQ81" s="229"/>
      <c r="CR81" s="229"/>
      <c r="CS81" s="229"/>
      <c r="CT81" s="229"/>
      <c r="CU81" s="229"/>
      <c r="CV81" s="229"/>
      <c r="CW81" s="229"/>
      <c r="CX81" s="229"/>
      <c r="CY81" s="229"/>
      <c r="CZ81" s="229"/>
      <c r="DA81" s="229"/>
      <c r="DB81" s="229"/>
      <c r="DC81" s="229"/>
      <c r="DD81" s="229"/>
      <c r="DE81" s="229"/>
      <c r="DF81" s="229"/>
      <c r="DG81" s="229"/>
      <c r="DH81" s="229"/>
      <c r="DI81" s="229"/>
      <c r="DJ81" s="229"/>
      <c r="DK81" s="229"/>
      <c r="DL81" s="229"/>
      <c r="DM81" s="229"/>
      <c r="DN81" s="229"/>
      <c r="DO81" s="229"/>
      <c r="DP81" s="229"/>
      <c r="DQ81" s="229"/>
      <c r="DR81" s="229"/>
      <c r="DS81" s="229"/>
      <c r="DT81" s="229"/>
      <c r="DU81" s="229"/>
      <c r="DV81" s="229"/>
      <c r="DW81" s="229"/>
      <c r="DX81" s="229"/>
      <c r="DY81" s="229"/>
      <c r="DZ81" s="229"/>
      <c r="EA81" s="229"/>
      <c r="EB81" s="229"/>
      <c r="EC81" s="229"/>
      <c r="ED81" s="229"/>
      <c r="EE81" s="229"/>
      <c r="EF81" s="229"/>
      <c r="EG81" s="229"/>
      <c r="EH81" s="229"/>
      <c r="EI81" s="229"/>
      <c r="EJ81" s="229"/>
      <c r="EK81" s="229"/>
      <c r="EL81" s="229"/>
      <c r="EM81" s="229"/>
      <c r="EN81" s="229"/>
      <c r="EO81" s="229"/>
      <c r="EP81" s="229"/>
      <c r="EQ81" s="229"/>
      <c r="ER81" s="229"/>
      <c r="ES81" s="229"/>
      <c r="ET81" s="229"/>
      <c r="EU81" s="229"/>
      <c r="EV81" s="229"/>
      <c r="EW81" s="229"/>
      <c r="EX81" s="229"/>
      <c r="EY81" s="229"/>
      <c r="EZ81" s="229"/>
      <c r="FA81" s="229"/>
      <c r="FB81" s="229"/>
      <c r="FC81" s="229"/>
      <c r="FD81" s="229"/>
      <c r="FE81" s="229"/>
      <c r="FF81" s="229"/>
      <c r="FG81" s="229"/>
      <c r="FH81" s="229"/>
      <c r="FI81" s="229"/>
      <c r="FJ81" s="229"/>
      <c r="FK81" s="229"/>
      <c r="FL81" s="229"/>
      <c r="FM81" s="229"/>
      <c r="FN81" s="229"/>
      <c r="FO81" s="229"/>
      <c r="FP81" s="229"/>
      <c r="FQ81" s="229"/>
      <c r="FR81" s="229"/>
      <c r="FS81" s="229"/>
      <c r="FT81" s="229"/>
      <c r="FU81" s="229"/>
      <c r="FV81" s="229"/>
      <c r="FW81" s="229"/>
      <c r="FX81" s="229"/>
      <c r="FY81" s="229"/>
      <c r="FZ81" s="229"/>
      <c r="GA81" s="229"/>
      <c r="GB81" s="229"/>
      <c r="GC81" s="229"/>
      <c r="GD81" s="229"/>
      <c r="GE81" s="229"/>
      <c r="GF81" s="229"/>
      <c r="GG81" s="229"/>
      <c r="GH81" s="229"/>
      <c r="GI81" s="229"/>
      <c r="GJ81" s="229"/>
      <c r="GK81" s="229"/>
      <c r="GL81" s="229"/>
      <c r="GM81" s="229"/>
      <c r="GN81" s="229"/>
      <c r="GO81" s="229"/>
      <c r="GP81" s="229"/>
      <c r="GQ81" s="229"/>
      <c r="GR81" s="229"/>
      <c r="GS81" s="229"/>
      <c r="GT81" s="229"/>
      <c r="GU81" s="229"/>
      <c r="GV81" s="229"/>
      <c r="GW81" s="229"/>
      <c r="GX81" s="229"/>
      <c r="GY81" s="229"/>
      <c r="GZ81" s="229"/>
      <c r="HA81" s="229"/>
      <c r="HB81" s="229"/>
      <c r="HC81" s="229"/>
      <c r="HD81" s="229"/>
      <c r="HE81" s="229"/>
      <c r="HF81" s="229"/>
      <c r="HG81" s="229"/>
      <c r="HH81" s="229"/>
      <c r="HI81" s="229"/>
      <c r="HJ81" s="229"/>
      <c r="HK81" s="229"/>
      <c r="HL81" s="229"/>
      <c r="HM81" s="229"/>
      <c r="HN81" s="229"/>
      <c r="HO81" s="229"/>
      <c r="HP81" s="229"/>
      <c r="HQ81" s="229"/>
      <c r="HR81" s="229"/>
      <c r="HS81" s="229"/>
      <c r="HT81" s="229"/>
      <c r="HU81" s="229"/>
      <c r="HV81" s="229"/>
      <c r="HW81" s="229"/>
      <c r="HX81" s="229"/>
      <c r="HY81" s="229"/>
      <c r="HZ81" s="229"/>
      <c r="IA81" s="229"/>
      <c r="IB81" s="229"/>
      <c r="IC81" s="229"/>
      <c r="ID81" s="229"/>
      <c r="IE81" s="229"/>
      <c r="IF81" s="229"/>
      <c r="IG81" s="229"/>
      <c r="IH81" s="229"/>
      <c r="II81" s="229"/>
      <c r="IJ81" s="229"/>
      <c r="IK81" s="229"/>
      <c r="IL81" s="229"/>
      <c r="IM81" s="229"/>
      <c r="IN81" s="229"/>
      <c r="IO81" s="229"/>
      <c r="IP81" s="229"/>
      <c r="IQ81" s="229"/>
      <c r="IR81" s="229"/>
      <c r="IS81" s="229"/>
      <c r="IT81" s="229"/>
      <c r="IU81" s="229"/>
      <c r="IV81" s="229"/>
      <c r="IW81" s="229"/>
      <c r="IX81" s="229"/>
      <c r="IY81" s="229"/>
      <c r="IZ81" s="229"/>
      <c r="JA81" s="229"/>
      <c r="JB81" s="229"/>
      <c r="JC81" s="229"/>
      <c r="JD81" s="229"/>
      <c r="JE81" s="229"/>
      <c r="JF81" s="229"/>
      <c r="JG81" s="229"/>
      <c r="JH81" s="229"/>
      <c r="JI81" s="229"/>
      <c r="JJ81" s="229"/>
      <c r="JK81" s="229"/>
      <c r="JL81" s="229"/>
      <c r="JM81" s="229"/>
      <c r="JN81" s="229"/>
      <c r="JO81" s="229"/>
      <c r="JP81" s="229"/>
      <c r="JQ81" s="229"/>
      <c r="JR81" s="229"/>
      <c r="JS81" s="229"/>
      <c r="JT81" s="229"/>
      <c r="JU81" s="229"/>
      <c r="JV81" s="229"/>
      <c r="JW81" s="229"/>
      <c r="JX81" s="229"/>
      <c r="JY81" s="229"/>
      <c r="JZ81" s="229"/>
      <c r="KA81" s="229"/>
      <c r="KB81" s="229"/>
      <c r="KC81" s="229"/>
      <c r="KD81" s="229"/>
    </row>
    <row r="82" spans="1:290" s="228" customFormat="1" ht="37.5" x14ac:dyDescent="0.25">
      <c r="A82" s="222" t="s">
        <v>1</v>
      </c>
      <c r="B82" s="189" t="s">
        <v>143</v>
      </c>
      <c r="C82" s="190" t="s">
        <v>6</v>
      </c>
      <c r="D82" s="185" t="s">
        <v>110</v>
      </c>
      <c r="E82" s="185" t="s">
        <v>69</v>
      </c>
      <c r="F82" s="185" t="s">
        <v>192</v>
      </c>
      <c r="G82" s="187" t="s">
        <v>144</v>
      </c>
      <c r="H82" s="161">
        <v>8697963</v>
      </c>
      <c r="I82" s="184">
        <v>8697963</v>
      </c>
      <c r="J82" s="183">
        <v>8697963</v>
      </c>
      <c r="K82" s="183">
        <v>8697963</v>
      </c>
      <c r="L82" s="183">
        <v>8697963</v>
      </c>
      <c r="M82" s="182">
        <v>8697963</v>
      </c>
      <c r="O82" s="229"/>
      <c r="P82" s="229"/>
      <c r="Q82" s="229"/>
      <c r="R82" s="229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  <c r="AF82" s="229"/>
      <c r="AG82" s="229"/>
      <c r="AH82" s="229"/>
      <c r="AI82" s="229"/>
      <c r="AJ82" s="229"/>
      <c r="AK82" s="229"/>
      <c r="AL82" s="229"/>
      <c r="AM82" s="229"/>
      <c r="AN82" s="229"/>
      <c r="AO82" s="229"/>
      <c r="AP82" s="229"/>
      <c r="AQ82" s="229"/>
      <c r="AR82" s="229"/>
      <c r="AS82" s="229"/>
      <c r="AT82" s="229"/>
      <c r="AU82" s="229"/>
      <c r="AV82" s="229"/>
      <c r="AW82" s="229"/>
      <c r="AX82" s="229"/>
      <c r="AY82" s="229"/>
      <c r="AZ82" s="229"/>
      <c r="BA82" s="229"/>
      <c r="BB82" s="229"/>
      <c r="BC82" s="229"/>
      <c r="BD82" s="229"/>
      <c r="BE82" s="229"/>
      <c r="BF82" s="229"/>
      <c r="BG82" s="229"/>
      <c r="BH82" s="229"/>
      <c r="BI82" s="229"/>
      <c r="BJ82" s="229"/>
      <c r="BK82" s="229"/>
      <c r="BL82" s="229"/>
      <c r="BM82" s="229"/>
      <c r="BN82" s="229"/>
      <c r="BO82" s="229"/>
      <c r="BP82" s="229"/>
      <c r="BQ82" s="229"/>
      <c r="BR82" s="229"/>
      <c r="BS82" s="229"/>
      <c r="BT82" s="229"/>
      <c r="BU82" s="229"/>
      <c r="BV82" s="229"/>
      <c r="BW82" s="229"/>
      <c r="BX82" s="229"/>
      <c r="BY82" s="229"/>
      <c r="BZ82" s="229"/>
      <c r="CA82" s="229"/>
      <c r="CB82" s="229"/>
      <c r="CC82" s="229"/>
      <c r="CD82" s="229"/>
      <c r="CE82" s="229"/>
      <c r="CF82" s="229"/>
      <c r="CG82" s="229"/>
      <c r="CH82" s="229"/>
      <c r="CI82" s="229"/>
      <c r="CJ82" s="229"/>
      <c r="CK82" s="229"/>
      <c r="CL82" s="229"/>
      <c r="CM82" s="229"/>
      <c r="CN82" s="229"/>
      <c r="CO82" s="229"/>
      <c r="CP82" s="229"/>
      <c r="CQ82" s="229"/>
      <c r="CR82" s="229"/>
      <c r="CS82" s="229"/>
      <c r="CT82" s="229"/>
      <c r="CU82" s="229"/>
      <c r="CV82" s="229"/>
      <c r="CW82" s="229"/>
      <c r="CX82" s="229"/>
      <c r="CY82" s="229"/>
      <c r="CZ82" s="229"/>
      <c r="DA82" s="229"/>
      <c r="DB82" s="229"/>
      <c r="DC82" s="229"/>
      <c r="DD82" s="229"/>
      <c r="DE82" s="229"/>
      <c r="DF82" s="229"/>
      <c r="DG82" s="229"/>
      <c r="DH82" s="229"/>
      <c r="DI82" s="229"/>
      <c r="DJ82" s="229"/>
      <c r="DK82" s="229"/>
      <c r="DL82" s="229"/>
      <c r="DM82" s="229"/>
      <c r="DN82" s="229"/>
      <c r="DO82" s="229"/>
      <c r="DP82" s="229"/>
      <c r="DQ82" s="229"/>
      <c r="DR82" s="229"/>
      <c r="DS82" s="229"/>
      <c r="DT82" s="229"/>
      <c r="DU82" s="229"/>
      <c r="DV82" s="229"/>
      <c r="DW82" s="229"/>
      <c r="DX82" s="229"/>
      <c r="DY82" s="229"/>
      <c r="DZ82" s="229"/>
      <c r="EA82" s="229"/>
      <c r="EB82" s="229"/>
      <c r="EC82" s="229"/>
      <c r="ED82" s="229"/>
      <c r="EE82" s="229"/>
      <c r="EF82" s="229"/>
      <c r="EG82" s="229"/>
      <c r="EH82" s="229"/>
      <c r="EI82" s="229"/>
      <c r="EJ82" s="229"/>
      <c r="EK82" s="229"/>
      <c r="EL82" s="229"/>
      <c r="EM82" s="229"/>
      <c r="EN82" s="229"/>
      <c r="EO82" s="229"/>
      <c r="EP82" s="229"/>
      <c r="EQ82" s="229"/>
      <c r="ER82" s="229"/>
      <c r="ES82" s="229"/>
      <c r="ET82" s="229"/>
      <c r="EU82" s="229"/>
      <c r="EV82" s="229"/>
      <c r="EW82" s="229"/>
      <c r="EX82" s="229"/>
      <c r="EY82" s="229"/>
      <c r="EZ82" s="229"/>
      <c r="FA82" s="229"/>
      <c r="FB82" s="229"/>
      <c r="FC82" s="229"/>
      <c r="FD82" s="229"/>
      <c r="FE82" s="229"/>
      <c r="FF82" s="229"/>
      <c r="FG82" s="229"/>
      <c r="FH82" s="229"/>
      <c r="FI82" s="229"/>
      <c r="FJ82" s="229"/>
      <c r="FK82" s="229"/>
      <c r="FL82" s="229"/>
      <c r="FM82" s="229"/>
      <c r="FN82" s="229"/>
      <c r="FO82" s="229"/>
      <c r="FP82" s="229"/>
      <c r="FQ82" s="229"/>
      <c r="FR82" s="229"/>
      <c r="FS82" s="229"/>
      <c r="FT82" s="229"/>
      <c r="FU82" s="229"/>
      <c r="FV82" s="229"/>
      <c r="FW82" s="229"/>
      <c r="FX82" s="229"/>
      <c r="FY82" s="229"/>
      <c r="FZ82" s="229"/>
      <c r="GA82" s="229"/>
      <c r="GB82" s="229"/>
      <c r="GC82" s="229"/>
      <c r="GD82" s="229"/>
      <c r="GE82" s="229"/>
      <c r="GF82" s="229"/>
      <c r="GG82" s="229"/>
      <c r="GH82" s="229"/>
      <c r="GI82" s="229"/>
      <c r="GJ82" s="229"/>
      <c r="GK82" s="229"/>
      <c r="GL82" s="229"/>
      <c r="GM82" s="229"/>
      <c r="GN82" s="229"/>
      <c r="GO82" s="229"/>
      <c r="GP82" s="229"/>
      <c r="GQ82" s="229"/>
      <c r="GR82" s="229"/>
      <c r="GS82" s="229"/>
      <c r="GT82" s="229"/>
      <c r="GU82" s="229"/>
      <c r="GV82" s="229"/>
      <c r="GW82" s="229"/>
      <c r="GX82" s="229"/>
      <c r="GY82" s="229"/>
      <c r="GZ82" s="229"/>
      <c r="HA82" s="229"/>
      <c r="HB82" s="229"/>
      <c r="HC82" s="229"/>
      <c r="HD82" s="229"/>
      <c r="HE82" s="229"/>
      <c r="HF82" s="229"/>
      <c r="HG82" s="229"/>
      <c r="HH82" s="229"/>
      <c r="HI82" s="229"/>
      <c r="HJ82" s="229"/>
      <c r="HK82" s="229"/>
      <c r="HL82" s="229"/>
      <c r="HM82" s="229"/>
      <c r="HN82" s="229"/>
      <c r="HO82" s="229"/>
      <c r="HP82" s="229"/>
      <c r="HQ82" s="229"/>
      <c r="HR82" s="229"/>
      <c r="HS82" s="229"/>
      <c r="HT82" s="229"/>
      <c r="HU82" s="229"/>
      <c r="HV82" s="229"/>
      <c r="HW82" s="229"/>
      <c r="HX82" s="229"/>
      <c r="HY82" s="229"/>
      <c r="HZ82" s="229"/>
      <c r="IA82" s="229"/>
      <c r="IB82" s="229"/>
      <c r="IC82" s="229"/>
      <c r="ID82" s="229"/>
      <c r="IE82" s="229"/>
      <c r="IF82" s="229"/>
      <c r="IG82" s="229"/>
      <c r="IH82" s="229"/>
      <c r="II82" s="229"/>
      <c r="IJ82" s="229"/>
      <c r="IK82" s="229"/>
      <c r="IL82" s="229"/>
      <c r="IM82" s="229"/>
      <c r="IN82" s="229"/>
      <c r="IO82" s="229"/>
      <c r="IP82" s="229"/>
      <c r="IQ82" s="229"/>
      <c r="IR82" s="229"/>
      <c r="IS82" s="229"/>
      <c r="IT82" s="229"/>
      <c r="IU82" s="229"/>
      <c r="IV82" s="229"/>
      <c r="IW82" s="229"/>
      <c r="IX82" s="229"/>
      <c r="IY82" s="229"/>
      <c r="IZ82" s="229"/>
      <c r="JA82" s="229"/>
      <c r="JB82" s="229"/>
      <c r="JC82" s="229"/>
      <c r="JD82" s="229"/>
      <c r="JE82" s="229"/>
      <c r="JF82" s="229"/>
      <c r="JG82" s="229"/>
      <c r="JH82" s="229"/>
      <c r="JI82" s="229"/>
      <c r="JJ82" s="229"/>
      <c r="JK82" s="229"/>
      <c r="JL82" s="229"/>
      <c r="JM82" s="229"/>
      <c r="JN82" s="229"/>
      <c r="JO82" s="229"/>
      <c r="JP82" s="229"/>
      <c r="JQ82" s="229"/>
      <c r="JR82" s="229"/>
      <c r="JS82" s="229"/>
      <c r="JT82" s="229"/>
      <c r="JU82" s="229"/>
      <c r="JV82" s="229"/>
      <c r="JW82" s="229"/>
      <c r="JX82" s="229"/>
      <c r="JY82" s="229"/>
      <c r="JZ82" s="229"/>
      <c r="KA82" s="229"/>
      <c r="KB82" s="229"/>
      <c r="KC82" s="229"/>
      <c r="KD82" s="229"/>
    </row>
    <row r="83" spans="1:290" s="228" customFormat="1" ht="48.75" customHeight="1" x14ac:dyDescent="0.25">
      <c r="A83" s="231" t="s">
        <v>1</v>
      </c>
      <c r="B83" s="178" t="s">
        <v>193</v>
      </c>
      <c r="C83" s="177" t="s">
        <v>6</v>
      </c>
      <c r="D83" s="176" t="s">
        <v>110</v>
      </c>
      <c r="E83" s="176" t="s">
        <v>69</v>
      </c>
      <c r="F83" s="176" t="s">
        <v>194</v>
      </c>
      <c r="G83" s="175" t="s">
        <v>1</v>
      </c>
      <c r="H83" s="174">
        <f>H84</f>
        <v>10856219</v>
      </c>
      <c r="I83" s="174">
        <f t="shared" ref="I83:M83" si="49">I84</f>
        <v>10856219</v>
      </c>
      <c r="J83" s="174">
        <f t="shared" si="49"/>
        <v>10856219</v>
      </c>
      <c r="K83" s="174">
        <f t="shared" si="49"/>
        <v>10856219</v>
      </c>
      <c r="L83" s="174">
        <f t="shared" si="49"/>
        <v>10856219</v>
      </c>
      <c r="M83" s="174">
        <f t="shared" si="49"/>
        <v>10856219</v>
      </c>
      <c r="O83" s="229"/>
      <c r="P83" s="229"/>
      <c r="Q83" s="229"/>
      <c r="R83" s="229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  <c r="AF83" s="229"/>
      <c r="AG83" s="229"/>
      <c r="AH83" s="229"/>
      <c r="AI83" s="229"/>
      <c r="AJ83" s="229"/>
      <c r="AK83" s="229"/>
      <c r="AL83" s="229"/>
      <c r="AM83" s="229"/>
      <c r="AN83" s="229"/>
      <c r="AO83" s="229"/>
      <c r="AP83" s="229"/>
      <c r="AQ83" s="229"/>
      <c r="AR83" s="229"/>
      <c r="AS83" s="229"/>
      <c r="AT83" s="229"/>
      <c r="AU83" s="229"/>
      <c r="AV83" s="229"/>
      <c r="AW83" s="229"/>
      <c r="AX83" s="229"/>
      <c r="AY83" s="229"/>
      <c r="AZ83" s="229"/>
      <c r="BA83" s="229"/>
      <c r="BB83" s="229"/>
      <c r="BC83" s="229"/>
      <c r="BD83" s="229"/>
      <c r="BE83" s="229"/>
      <c r="BF83" s="229"/>
      <c r="BG83" s="229"/>
      <c r="BH83" s="229"/>
      <c r="BI83" s="229"/>
      <c r="BJ83" s="229"/>
      <c r="BK83" s="229"/>
      <c r="BL83" s="229"/>
      <c r="BM83" s="229"/>
      <c r="BN83" s="229"/>
      <c r="BO83" s="229"/>
      <c r="BP83" s="229"/>
      <c r="BQ83" s="229"/>
      <c r="BR83" s="229"/>
      <c r="BS83" s="229"/>
      <c r="BT83" s="229"/>
      <c r="BU83" s="229"/>
      <c r="BV83" s="229"/>
      <c r="BW83" s="229"/>
      <c r="BX83" s="229"/>
      <c r="BY83" s="229"/>
      <c r="BZ83" s="229"/>
      <c r="CA83" s="229"/>
      <c r="CB83" s="229"/>
      <c r="CC83" s="229"/>
      <c r="CD83" s="229"/>
      <c r="CE83" s="229"/>
      <c r="CF83" s="229"/>
      <c r="CG83" s="229"/>
      <c r="CH83" s="229"/>
      <c r="CI83" s="229"/>
      <c r="CJ83" s="229"/>
      <c r="CK83" s="229"/>
      <c r="CL83" s="229"/>
      <c r="CM83" s="229"/>
      <c r="CN83" s="229"/>
      <c r="CO83" s="229"/>
      <c r="CP83" s="229"/>
      <c r="CQ83" s="229"/>
      <c r="CR83" s="229"/>
      <c r="CS83" s="229"/>
      <c r="CT83" s="229"/>
      <c r="CU83" s="229"/>
      <c r="CV83" s="229"/>
      <c r="CW83" s="229"/>
      <c r="CX83" s="229"/>
      <c r="CY83" s="229"/>
      <c r="CZ83" s="229"/>
      <c r="DA83" s="229"/>
      <c r="DB83" s="229"/>
      <c r="DC83" s="229"/>
      <c r="DD83" s="229"/>
      <c r="DE83" s="229"/>
      <c r="DF83" s="229"/>
      <c r="DG83" s="229"/>
      <c r="DH83" s="229"/>
      <c r="DI83" s="229"/>
      <c r="DJ83" s="229"/>
      <c r="DK83" s="229"/>
      <c r="DL83" s="229"/>
      <c r="DM83" s="229"/>
      <c r="DN83" s="229"/>
      <c r="DO83" s="229"/>
      <c r="DP83" s="229"/>
      <c r="DQ83" s="229"/>
      <c r="DR83" s="229"/>
      <c r="DS83" s="229"/>
      <c r="DT83" s="229"/>
      <c r="DU83" s="229"/>
      <c r="DV83" s="229"/>
      <c r="DW83" s="229"/>
      <c r="DX83" s="229"/>
      <c r="DY83" s="229"/>
      <c r="DZ83" s="229"/>
      <c r="EA83" s="229"/>
      <c r="EB83" s="229"/>
      <c r="EC83" s="229"/>
      <c r="ED83" s="229"/>
      <c r="EE83" s="229"/>
      <c r="EF83" s="229"/>
      <c r="EG83" s="229"/>
      <c r="EH83" s="229"/>
      <c r="EI83" s="229"/>
      <c r="EJ83" s="229"/>
      <c r="EK83" s="229"/>
      <c r="EL83" s="229"/>
      <c r="EM83" s="229"/>
      <c r="EN83" s="229"/>
      <c r="EO83" s="229"/>
      <c r="EP83" s="229"/>
      <c r="EQ83" s="229"/>
      <c r="ER83" s="229"/>
      <c r="ES83" s="229"/>
      <c r="ET83" s="229"/>
      <c r="EU83" s="229"/>
      <c r="EV83" s="229"/>
      <c r="EW83" s="229"/>
      <c r="EX83" s="229"/>
      <c r="EY83" s="229"/>
      <c r="EZ83" s="229"/>
      <c r="FA83" s="229"/>
      <c r="FB83" s="229"/>
      <c r="FC83" s="229"/>
      <c r="FD83" s="229"/>
      <c r="FE83" s="229"/>
      <c r="FF83" s="229"/>
      <c r="FG83" s="229"/>
      <c r="FH83" s="229"/>
      <c r="FI83" s="229"/>
      <c r="FJ83" s="229"/>
      <c r="FK83" s="229"/>
      <c r="FL83" s="229"/>
      <c r="FM83" s="229"/>
      <c r="FN83" s="229"/>
      <c r="FO83" s="229"/>
      <c r="FP83" s="229"/>
      <c r="FQ83" s="229"/>
      <c r="FR83" s="229"/>
      <c r="FS83" s="229"/>
      <c r="FT83" s="229"/>
      <c r="FU83" s="229"/>
      <c r="FV83" s="229"/>
      <c r="FW83" s="229"/>
      <c r="FX83" s="229"/>
      <c r="FY83" s="229"/>
      <c r="FZ83" s="229"/>
      <c r="GA83" s="229"/>
      <c r="GB83" s="229"/>
      <c r="GC83" s="229"/>
      <c r="GD83" s="229"/>
      <c r="GE83" s="229"/>
      <c r="GF83" s="229"/>
      <c r="GG83" s="229"/>
      <c r="GH83" s="229"/>
      <c r="GI83" s="229"/>
      <c r="GJ83" s="229"/>
      <c r="GK83" s="229"/>
      <c r="GL83" s="229"/>
      <c r="GM83" s="229"/>
      <c r="GN83" s="229"/>
      <c r="GO83" s="229"/>
      <c r="GP83" s="229"/>
      <c r="GQ83" s="229"/>
      <c r="GR83" s="229"/>
      <c r="GS83" s="229"/>
      <c r="GT83" s="229"/>
      <c r="GU83" s="229"/>
      <c r="GV83" s="229"/>
      <c r="GW83" s="229"/>
      <c r="GX83" s="229"/>
      <c r="GY83" s="229"/>
      <c r="GZ83" s="229"/>
      <c r="HA83" s="229"/>
      <c r="HB83" s="229"/>
      <c r="HC83" s="229"/>
      <c r="HD83" s="229"/>
      <c r="HE83" s="229"/>
      <c r="HF83" s="229"/>
      <c r="HG83" s="229"/>
      <c r="HH83" s="229"/>
      <c r="HI83" s="229"/>
      <c r="HJ83" s="229"/>
      <c r="HK83" s="229"/>
      <c r="HL83" s="229"/>
      <c r="HM83" s="229"/>
      <c r="HN83" s="229"/>
      <c r="HO83" s="229"/>
      <c r="HP83" s="229"/>
      <c r="HQ83" s="229"/>
      <c r="HR83" s="229"/>
      <c r="HS83" s="229"/>
      <c r="HT83" s="229"/>
      <c r="HU83" s="229"/>
      <c r="HV83" s="229"/>
      <c r="HW83" s="229"/>
      <c r="HX83" s="229"/>
      <c r="HY83" s="229"/>
      <c r="HZ83" s="229"/>
      <c r="IA83" s="229"/>
      <c r="IB83" s="229"/>
      <c r="IC83" s="229"/>
      <c r="ID83" s="229"/>
      <c r="IE83" s="229"/>
      <c r="IF83" s="229"/>
      <c r="IG83" s="229"/>
      <c r="IH83" s="229"/>
      <c r="II83" s="229"/>
      <c r="IJ83" s="229"/>
      <c r="IK83" s="229"/>
      <c r="IL83" s="229"/>
      <c r="IM83" s="229"/>
      <c r="IN83" s="229"/>
      <c r="IO83" s="229"/>
      <c r="IP83" s="229"/>
      <c r="IQ83" s="229"/>
      <c r="IR83" s="229"/>
      <c r="IS83" s="229"/>
      <c r="IT83" s="229"/>
      <c r="IU83" s="229"/>
      <c r="IV83" s="229"/>
      <c r="IW83" s="229"/>
      <c r="IX83" s="229"/>
      <c r="IY83" s="229"/>
      <c r="IZ83" s="229"/>
      <c r="JA83" s="229"/>
      <c r="JB83" s="229"/>
      <c r="JC83" s="229"/>
      <c r="JD83" s="229"/>
      <c r="JE83" s="229"/>
      <c r="JF83" s="229"/>
      <c r="JG83" s="229"/>
      <c r="JH83" s="229"/>
      <c r="JI83" s="229"/>
      <c r="JJ83" s="229"/>
      <c r="JK83" s="229"/>
      <c r="JL83" s="229"/>
      <c r="JM83" s="229"/>
      <c r="JN83" s="229"/>
      <c r="JO83" s="229"/>
      <c r="JP83" s="229"/>
      <c r="JQ83" s="229"/>
      <c r="JR83" s="229"/>
      <c r="JS83" s="229"/>
      <c r="JT83" s="229"/>
      <c r="JU83" s="229"/>
      <c r="JV83" s="229"/>
      <c r="JW83" s="229"/>
      <c r="JX83" s="229"/>
      <c r="JY83" s="229"/>
      <c r="JZ83" s="229"/>
      <c r="KA83" s="229"/>
      <c r="KB83" s="229"/>
      <c r="KC83" s="229"/>
      <c r="KD83" s="229"/>
    </row>
    <row r="84" spans="1:290" s="228" customFormat="1" ht="37.5" x14ac:dyDescent="0.25">
      <c r="A84" s="227" t="s">
        <v>1</v>
      </c>
      <c r="B84" s="173" t="s">
        <v>142</v>
      </c>
      <c r="C84" s="172" t="s">
        <v>6</v>
      </c>
      <c r="D84" s="171" t="s">
        <v>110</v>
      </c>
      <c r="E84" s="171" t="s">
        <v>69</v>
      </c>
      <c r="F84" s="171" t="s">
        <v>194</v>
      </c>
      <c r="G84" s="170">
        <v>300</v>
      </c>
      <c r="H84" s="169">
        <f>H85</f>
        <v>10856219</v>
      </c>
      <c r="I84" s="169">
        <f t="shared" ref="I84:M84" si="50">I85</f>
        <v>10856219</v>
      </c>
      <c r="J84" s="169">
        <f t="shared" si="50"/>
        <v>10856219</v>
      </c>
      <c r="K84" s="169">
        <f t="shared" si="50"/>
        <v>10856219</v>
      </c>
      <c r="L84" s="169">
        <f t="shared" si="50"/>
        <v>10856219</v>
      </c>
      <c r="M84" s="169">
        <f t="shared" si="50"/>
        <v>10856219</v>
      </c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  <c r="BB84" s="229"/>
      <c r="BC84" s="229"/>
      <c r="BD84" s="229"/>
      <c r="BE84" s="229"/>
      <c r="BF84" s="229"/>
      <c r="BG84" s="229"/>
      <c r="BH84" s="229"/>
      <c r="BI84" s="229"/>
      <c r="BJ84" s="229"/>
      <c r="BK84" s="229"/>
      <c r="BL84" s="229"/>
      <c r="BM84" s="229"/>
      <c r="BN84" s="229"/>
      <c r="BO84" s="229"/>
      <c r="BP84" s="229"/>
      <c r="BQ84" s="229"/>
      <c r="BR84" s="229"/>
      <c r="BS84" s="229"/>
      <c r="BT84" s="229"/>
      <c r="BU84" s="229"/>
      <c r="BV84" s="229"/>
      <c r="BW84" s="229"/>
      <c r="BX84" s="229"/>
      <c r="BY84" s="229"/>
      <c r="BZ84" s="229"/>
      <c r="CA84" s="229"/>
      <c r="CB84" s="229"/>
      <c r="CC84" s="229"/>
      <c r="CD84" s="229"/>
      <c r="CE84" s="229"/>
      <c r="CF84" s="229"/>
      <c r="CG84" s="229"/>
      <c r="CH84" s="229"/>
      <c r="CI84" s="229"/>
      <c r="CJ84" s="229"/>
      <c r="CK84" s="229"/>
      <c r="CL84" s="229"/>
      <c r="CM84" s="229"/>
      <c r="CN84" s="229"/>
      <c r="CO84" s="229"/>
      <c r="CP84" s="229"/>
      <c r="CQ84" s="229"/>
      <c r="CR84" s="229"/>
      <c r="CS84" s="229"/>
      <c r="CT84" s="229"/>
      <c r="CU84" s="229"/>
      <c r="CV84" s="229"/>
      <c r="CW84" s="229"/>
      <c r="CX84" s="229"/>
      <c r="CY84" s="229"/>
      <c r="CZ84" s="229"/>
      <c r="DA84" s="229"/>
      <c r="DB84" s="229"/>
      <c r="DC84" s="229"/>
      <c r="DD84" s="229"/>
      <c r="DE84" s="229"/>
      <c r="DF84" s="229"/>
      <c r="DG84" s="229"/>
      <c r="DH84" s="229"/>
      <c r="DI84" s="229"/>
      <c r="DJ84" s="229"/>
      <c r="DK84" s="229"/>
      <c r="DL84" s="229"/>
      <c r="DM84" s="229"/>
      <c r="DN84" s="229"/>
      <c r="DO84" s="229"/>
      <c r="DP84" s="229"/>
      <c r="DQ84" s="229"/>
      <c r="DR84" s="229"/>
      <c r="DS84" s="229"/>
      <c r="DT84" s="229"/>
      <c r="DU84" s="229"/>
      <c r="DV84" s="229"/>
      <c r="DW84" s="229"/>
      <c r="DX84" s="229"/>
      <c r="DY84" s="229"/>
      <c r="DZ84" s="229"/>
      <c r="EA84" s="229"/>
      <c r="EB84" s="229"/>
      <c r="EC84" s="229"/>
      <c r="ED84" s="229"/>
      <c r="EE84" s="229"/>
      <c r="EF84" s="229"/>
      <c r="EG84" s="229"/>
      <c r="EH84" s="229"/>
      <c r="EI84" s="229"/>
      <c r="EJ84" s="229"/>
      <c r="EK84" s="229"/>
      <c r="EL84" s="229"/>
      <c r="EM84" s="229"/>
      <c r="EN84" s="229"/>
      <c r="EO84" s="229"/>
      <c r="EP84" s="229"/>
      <c r="EQ84" s="229"/>
      <c r="ER84" s="229"/>
      <c r="ES84" s="229"/>
      <c r="ET84" s="229"/>
      <c r="EU84" s="229"/>
      <c r="EV84" s="229"/>
      <c r="EW84" s="229"/>
      <c r="EX84" s="229"/>
      <c r="EY84" s="229"/>
      <c r="EZ84" s="229"/>
      <c r="FA84" s="229"/>
      <c r="FB84" s="229"/>
      <c r="FC84" s="229"/>
      <c r="FD84" s="229"/>
      <c r="FE84" s="229"/>
      <c r="FF84" s="229"/>
      <c r="FG84" s="229"/>
      <c r="FH84" s="229"/>
      <c r="FI84" s="229"/>
      <c r="FJ84" s="229"/>
      <c r="FK84" s="229"/>
      <c r="FL84" s="229"/>
      <c r="FM84" s="229"/>
      <c r="FN84" s="229"/>
      <c r="FO84" s="229"/>
      <c r="FP84" s="229"/>
      <c r="FQ84" s="229"/>
      <c r="FR84" s="229"/>
      <c r="FS84" s="229"/>
      <c r="FT84" s="229"/>
      <c r="FU84" s="229"/>
      <c r="FV84" s="229"/>
      <c r="FW84" s="229"/>
      <c r="FX84" s="229"/>
      <c r="FY84" s="229"/>
      <c r="FZ84" s="229"/>
      <c r="GA84" s="229"/>
      <c r="GB84" s="229"/>
      <c r="GC84" s="229"/>
      <c r="GD84" s="229"/>
      <c r="GE84" s="229"/>
      <c r="GF84" s="229"/>
      <c r="GG84" s="229"/>
      <c r="GH84" s="229"/>
      <c r="GI84" s="229"/>
      <c r="GJ84" s="229"/>
      <c r="GK84" s="229"/>
      <c r="GL84" s="229"/>
      <c r="GM84" s="229"/>
      <c r="GN84" s="229"/>
      <c r="GO84" s="229"/>
      <c r="GP84" s="229"/>
      <c r="GQ84" s="229"/>
      <c r="GR84" s="229"/>
      <c r="GS84" s="229"/>
      <c r="GT84" s="229"/>
      <c r="GU84" s="229"/>
      <c r="GV84" s="229"/>
      <c r="GW84" s="229"/>
      <c r="GX84" s="229"/>
      <c r="GY84" s="229"/>
      <c r="GZ84" s="229"/>
      <c r="HA84" s="229"/>
      <c r="HB84" s="229"/>
      <c r="HC84" s="229"/>
      <c r="HD84" s="229"/>
      <c r="HE84" s="229"/>
      <c r="HF84" s="229"/>
      <c r="HG84" s="229"/>
      <c r="HH84" s="229"/>
      <c r="HI84" s="229"/>
      <c r="HJ84" s="229"/>
      <c r="HK84" s="229"/>
      <c r="HL84" s="229"/>
      <c r="HM84" s="229"/>
      <c r="HN84" s="229"/>
      <c r="HO84" s="229"/>
      <c r="HP84" s="229"/>
      <c r="HQ84" s="229"/>
      <c r="HR84" s="229"/>
      <c r="HS84" s="229"/>
      <c r="HT84" s="229"/>
      <c r="HU84" s="229"/>
      <c r="HV84" s="229"/>
      <c r="HW84" s="229"/>
      <c r="HX84" s="229"/>
      <c r="HY84" s="229"/>
      <c r="HZ84" s="229"/>
      <c r="IA84" s="229"/>
      <c r="IB84" s="229"/>
      <c r="IC84" s="229"/>
      <c r="ID84" s="229"/>
      <c r="IE84" s="229"/>
      <c r="IF84" s="229"/>
      <c r="IG84" s="229"/>
      <c r="IH84" s="229"/>
      <c r="II84" s="229"/>
      <c r="IJ84" s="229"/>
      <c r="IK84" s="229"/>
      <c r="IL84" s="229"/>
      <c r="IM84" s="229"/>
      <c r="IN84" s="229"/>
      <c r="IO84" s="229"/>
      <c r="IP84" s="229"/>
      <c r="IQ84" s="229"/>
      <c r="IR84" s="229"/>
      <c r="IS84" s="229"/>
      <c r="IT84" s="229"/>
      <c r="IU84" s="229"/>
      <c r="IV84" s="229"/>
      <c r="IW84" s="229"/>
      <c r="IX84" s="229"/>
      <c r="IY84" s="229"/>
      <c r="IZ84" s="229"/>
      <c r="JA84" s="229"/>
      <c r="JB84" s="229"/>
      <c r="JC84" s="229"/>
      <c r="JD84" s="229"/>
      <c r="JE84" s="229"/>
      <c r="JF84" s="229"/>
      <c r="JG84" s="229"/>
      <c r="JH84" s="229"/>
      <c r="JI84" s="229"/>
      <c r="JJ84" s="229"/>
      <c r="JK84" s="229"/>
      <c r="JL84" s="229"/>
      <c r="JM84" s="229"/>
      <c r="JN84" s="229"/>
      <c r="JO84" s="229"/>
      <c r="JP84" s="229"/>
      <c r="JQ84" s="229"/>
      <c r="JR84" s="229"/>
      <c r="JS84" s="229"/>
      <c r="JT84" s="229"/>
      <c r="JU84" s="229"/>
      <c r="JV84" s="229"/>
      <c r="JW84" s="229"/>
      <c r="JX84" s="229"/>
      <c r="JY84" s="229"/>
      <c r="JZ84" s="229"/>
      <c r="KA84" s="229"/>
      <c r="KB84" s="229"/>
      <c r="KC84" s="229"/>
      <c r="KD84" s="229"/>
    </row>
    <row r="85" spans="1:290" s="228" customFormat="1" ht="37.5" x14ac:dyDescent="0.25">
      <c r="A85" s="222" t="s">
        <v>1</v>
      </c>
      <c r="B85" s="189" t="s">
        <v>149</v>
      </c>
      <c r="C85" s="190" t="s">
        <v>6</v>
      </c>
      <c r="D85" s="185" t="s">
        <v>110</v>
      </c>
      <c r="E85" s="185" t="s">
        <v>69</v>
      </c>
      <c r="F85" s="185" t="s">
        <v>194</v>
      </c>
      <c r="G85" s="187" t="s">
        <v>150</v>
      </c>
      <c r="H85" s="161">
        <v>10856219</v>
      </c>
      <c r="I85" s="184">
        <v>10856219</v>
      </c>
      <c r="J85" s="183">
        <v>10856219</v>
      </c>
      <c r="K85" s="183">
        <v>10856219</v>
      </c>
      <c r="L85" s="183">
        <v>10856219</v>
      </c>
      <c r="M85" s="182">
        <v>10856219</v>
      </c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  <c r="BB85" s="229"/>
      <c r="BC85" s="229"/>
      <c r="BD85" s="229"/>
      <c r="BE85" s="229"/>
      <c r="BF85" s="229"/>
      <c r="BG85" s="229"/>
      <c r="BH85" s="229"/>
      <c r="BI85" s="229"/>
      <c r="BJ85" s="229"/>
      <c r="BK85" s="229"/>
      <c r="BL85" s="229"/>
      <c r="BM85" s="229"/>
      <c r="BN85" s="229"/>
      <c r="BO85" s="229"/>
      <c r="BP85" s="229"/>
      <c r="BQ85" s="229"/>
      <c r="BR85" s="229"/>
      <c r="BS85" s="229"/>
      <c r="BT85" s="229"/>
      <c r="BU85" s="229"/>
      <c r="BV85" s="229"/>
      <c r="BW85" s="229"/>
      <c r="BX85" s="229"/>
      <c r="BY85" s="229"/>
      <c r="BZ85" s="229"/>
      <c r="CA85" s="229"/>
      <c r="CB85" s="229"/>
      <c r="CC85" s="229"/>
      <c r="CD85" s="229"/>
      <c r="CE85" s="229"/>
      <c r="CF85" s="229"/>
      <c r="CG85" s="229"/>
      <c r="CH85" s="229"/>
      <c r="CI85" s="229"/>
      <c r="CJ85" s="229"/>
      <c r="CK85" s="229"/>
      <c r="CL85" s="229"/>
      <c r="CM85" s="229"/>
      <c r="CN85" s="229"/>
      <c r="CO85" s="229"/>
      <c r="CP85" s="229"/>
      <c r="CQ85" s="229"/>
      <c r="CR85" s="229"/>
      <c r="CS85" s="229"/>
      <c r="CT85" s="229"/>
      <c r="CU85" s="229"/>
      <c r="CV85" s="229"/>
      <c r="CW85" s="229"/>
      <c r="CX85" s="229"/>
      <c r="CY85" s="229"/>
      <c r="CZ85" s="229"/>
      <c r="DA85" s="229"/>
      <c r="DB85" s="229"/>
      <c r="DC85" s="229"/>
      <c r="DD85" s="229"/>
      <c r="DE85" s="229"/>
      <c r="DF85" s="229"/>
      <c r="DG85" s="229"/>
      <c r="DH85" s="229"/>
      <c r="DI85" s="229"/>
      <c r="DJ85" s="229"/>
      <c r="DK85" s="229"/>
      <c r="DL85" s="229"/>
      <c r="DM85" s="229"/>
      <c r="DN85" s="229"/>
      <c r="DO85" s="229"/>
      <c r="DP85" s="229"/>
      <c r="DQ85" s="229"/>
      <c r="DR85" s="229"/>
      <c r="DS85" s="229"/>
      <c r="DT85" s="229"/>
      <c r="DU85" s="229"/>
      <c r="DV85" s="229"/>
      <c r="DW85" s="229"/>
      <c r="DX85" s="229"/>
      <c r="DY85" s="229"/>
      <c r="DZ85" s="229"/>
      <c r="EA85" s="229"/>
      <c r="EB85" s="229"/>
      <c r="EC85" s="229"/>
      <c r="ED85" s="229"/>
      <c r="EE85" s="229"/>
      <c r="EF85" s="229"/>
      <c r="EG85" s="229"/>
      <c r="EH85" s="229"/>
      <c r="EI85" s="229"/>
      <c r="EJ85" s="229"/>
      <c r="EK85" s="229"/>
      <c r="EL85" s="229"/>
      <c r="EM85" s="229"/>
      <c r="EN85" s="229"/>
      <c r="EO85" s="229"/>
      <c r="EP85" s="229"/>
      <c r="EQ85" s="229"/>
      <c r="ER85" s="229"/>
      <c r="ES85" s="229"/>
      <c r="ET85" s="229"/>
      <c r="EU85" s="229"/>
      <c r="EV85" s="229"/>
      <c r="EW85" s="229"/>
      <c r="EX85" s="229"/>
      <c r="EY85" s="229"/>
      <c r="EZ85" s="229"/>
      <c r="FA85" s="229"/>
      <c r="FB85" s="229"/>
      <c r="FC85" s="229"/>
      <c r="FD85" s="229"/>
      <c r="FE85" s="229"/>
      <c r="FF85" s="229"/>
      <c r="FG85" s="229"/>
      <c r="FH85" s="229"/>
      <c r="FI85" s="229"/>
      <c r="FJ85" s="229"/>
      <c r="FK85" s="229"/>
      <c r="FL85" s="229"/>
      <c r="FM85" s="229"/>
      <c r="FN85" s="229"/>
      <c r="FO85" s="229"/>
      <c r="FP85" s="229"/>
      <c r="FQ85" s="229"/>
      <c r="FR85" s="229"/>
      <c r="FS85" s="229"/>
      <c r="FT85" s="229"/>
      <c r="FU85" s="229"/>
      <c r="FV85" s="229"/>
      <c r="FW85" s="229"/>
      <c r="FX85" s="229"/>
      <c r="FY85" s="229"/>
      <c r="FZ85" s="229"/>
      <c r="GA85" s="229"/>
      <c r="GB85" s="229"/>
      <c r="GC85" s="229"/>
      <c r="GD85" s="229"/>
      <c r="GE85" s="229"/>
      <c r="GF85" s="229"/>
      <c r="GG85" s="229"/>
      <c r="GH85" s="229"/>
      <c r="GI85" s="229"/>
      <c r="GJ85" s="229"/>
      <c r="GK85" s="229"/>
      <c r="GL85" s="229"/>
      <c r="GM85" s="229"/>
      <c r="GN85" s="229"/>
      <c r="GO85" s="229"/>
      <c r="GP85" s="229"/>
      <c r="GQ85" s="229"/>
      <c r="GR85" s="229"/>
      <c r="GS85" s="229"/>
      <c r="GT85" s="229"/>
      <c r="GU85" s="229"/>
      <c r="GV85" s="229"/>
      <c r="GW85" s="229"/>
      <c r="GX85" s="229"/>
      <c r="GY85" s="229"/>
      <c r="GZ85" s="229"/>
      <c r="HA85" s="229"/>
      <c r="HB85" s="229"/>
      <c r="HC85" s="229"/>
      <c r="HD85" s="229"/>
      <c r="HE85" s="229"/>
      <c r="HF85" s="229"/>
      <c r="HG85" s="229"/>
      <c r="HH85" s="229"/>
      <c r="HI85" s="229"/>
      <c r="HJ85" s="229"/>
      <c r="HK85" s="229"/>
      <c r="HL85" s="229"/>
      <c r="HM85" s="229"/>
      <c r="HN85" s="229"/>
      <c r="HO85" s="229"/>
      <c r="HP85" s="229"/>
      <c r="HQ85" s="229"/>
      <c r="HR85" s="229"/>
      <c r="HS85" s="229"/>
      <c r="HT85" s="229"/>
      <c r="HU85" s="229"/>
      <c r="HV85" s="229"/>
      <c r="HW85" s="229"/>
      <c r="HX85" s="229"/>
      <c r="HY85" s="229"/>
      <c r="HZ85" s="229"/>
      <c r="IA85" s="229"/>
      <c r="IB85" s="229"/>
      <c r="IC85" s="229"/>
      <c r="ID85" s="229"/>
      <c r="IE85" s="229"/>
      <c r="IF85" s="229"/>
      <c r="IG85" s="229"/>
      <c r="IH85" s="229"/>
      <c r="II85" s="229"/>
      <c r="IJ85" s="229"/>
      <c r="IK85" s="229"/>
      <c r="IL85" s="229"/>
      <c r="IM85" s="229"/>
      <c r="IN85" s="229"/>
      <c r="IO85" s="229"/>
      <c r="IP85" s="229"/>
      <c r="IQ85" s="229"/>
      <c r="IR85" s="229"/>
      <c r="IS85" s="229"/>
      <c r="IT85" s="229"/>
      <c r="IU85" s="229"/>
      <c r="IV85" s="229"/>
      <c r="IW85" s="229"/>
      <c r="IX85" s="229"/>
      <c r="IY85" s="229"/>
      <c r="IZ85" s="229"/>
      <c r="JA85" s="229"/>
      <c r="JB85" s="229"/>
      <c r="JC85" s="229"/>
      <c r="JD85" s="229"/>
      <c r="JE85" s="229"/>
      <c r="JF85" s="229"/>
      <c r="JG85" s="229"/>
      <c r="JH85" s="229"/>
      <c r="JI85" s="229"/>
      <c r="JJ85" s="229"/>
      <c r="JK85" s="229"/>
      <c r="JL85" s="229"/>
      <c r="JM85" s="229"/>
      <c r="JN85" s="229"/>
      <c r="JO85" s="229"/>
      <c r="JP85" s="229"/>
      <c r="JQ85" s="229"/>
      <c r="JR85" s="229"/>
      <c r="JS85" s="229"/>
      <c r="JT85" s="229"/>
      <c r="JU85" s="229"/>
      <c r="JV85" s="229"/>
      <c r="JW85" s="229"/>
      <c r="JX85" s="229"/>
      <c r="JY85" s="229"/>
      <c r="JZ85" s="229"/>
      <c r="KA85" s="229"/>
      <c r="KB85" s="229"/>
      <c r="KC85" s="229"/>
      <c r="KD85" s="229"/>
    </row>
    <row r="86" spans="1:290" s="228" customFormat="1" ht="56.25" x14ac:dyDescent="0.25">
      <c r="A86" s="231" t="s">
        <v>1</v>
      </c>
      <c r="B86" s="178" t="s">
        <v>217</v>
      </c>
      <c r="C86" s="177" t="s">
        <v>6</v>
      </c>
      <c r="D86" s="176" t="s">
        <v>110</v>
      </c>
      <c r="E86" s="176" t="s">
        <v>69</v>
      </c>
      <c r="F86" s="176" t="s">
        <v>195</v>
      </c>
      <c r="G86" s="175" t="s">
        <v>1</v>
      </c>
      <c r="H86" s="174">
        <f>H87</f>
        <v>6960669</v>
      </c>
      <c r="I86" s="174">
        <f t="shared" ref="I86:M86" si="51">I87</f>
        <v>6960669</v>
      </c>
      <c r="J86" s="174">
        <f t="shared" si="51"/>
        <v>6960669</v>
      </c>
      <c r="K86" s="174">
        <f t="shared" si="51"/>
        <v>6960669</v>
      </c>
      <c r="L86" s="174">
        <f t="shared" si="51"/>
        <v>6960669</v>
      </c>
      <c r="M86" s="174">
        <f t="shared" si="51"/>
        <v>6960669</v>
      </c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F86" s="229"/>
      <c r="AG86" s="229"/>
      <c r="AH86" s="229"/>
      <c r="AI86" s="229"/>
      <c r="AJ86" s="229"/>
      <c r="AK86" s="229"/>
      <c r="AL86" s="229"/>
      <c r="AM86" s="229"/>
      <c r="AN86" s="229"/>
      <c r="AO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  <c r="BB86" s="229"/>
      <c r="BC86" s="229"/>
      <c r="BD86" s="229"/>
      <c r="BE86" s="229"/>
      <c r="BF86" s="229"/>
      <c r="BG86" s="229"/>
      <c r="BH86" s="229"/>
      <c r="BI86" s="229"/>
      <c r="BJ86" s="229"/>
      <c r="BK86" s="229"/>
      <c r="BL86" s="229"/>
      <c r="BM86" s="229"/>
      <c r="BN86" s="229"/>
      <c r="BO86" s="229"/>
      <c r="BP86" s="229"/>
      <c r="BQ86" s="229"/>
      <c r="BR86" s="229"/>
      <c r="BS86" s="229"/>
      <c r="BT86" s="229"/>
      <c r="BU86" s="229"/>
      <c r="BV86" s="229"/>
      <c r="BW86" s="229"/>
      <c r="BX86" s="229"/>
      <c r="BY86" s="229"/>
      <c r="BZ86" s="229"/>
      <c r="CA86" s="229"/>
      <c r="CB86" s="229"/>
      <c r="CC86" s="229"/>
      <c r="CD86" s="229"/>
      <c r="CE86" s="229"/>
      <c r="CF86" s="229"/>
      <c r="CG86" s="229"/>
      <c r="CH86" s="229"/>
      <c r="CI86" s="229"/>
      <c r="CJ86" s="229"/>
      <c r="CK86" s="229"/>
      <c r="CL86" s="229"/>
      <c r="CM86" s="229"/>
      <c r="CN86" s="229"/>
      <c r="CO86" s="229"/>
      <c r="CP86" s="229"/>
      <c r="CQ86" s="229"/>
      <c r="CR86" s="229"/>
      <c r="CS86" s="229"/>
      <c r="CT86" s="229"/>
      <c r="CU86" s="229"/>
      <c r="CV86" s="229"/>
      <c r="CW86" s="229"/>
      <c r="CX86" s="229"/>
      <c r="CY86" s="229"/>
      <c r="CZ86" s="229"/>
      <c r="DA86" s="229"/>
      <c r="DB86" s="229"/>
      <c r="DC86" s="229"/>
      <c r="DD86" s="229"/>
      <c r="DE86" s="229"/>
      <c r="DF86" s="229"/>
      <c r="DG86" s="229"/>
      <c r="DH86" s="229"/>
      <c r="DI86" s="229"/>
      <c r="DJ86" s="229"/>
      <c r="DK86" s="229"/>
      <c r="DL86" s="229"/>
      <c r="DM86" s="229"/>
      <c r="DN86" s="229"/>
      <c r="DO86" s="229"/>
      <c r="DP86" s="229"/>
      <c r="DQ86" s="229"/>
      <c r="DR86" s="229"/>
      <c r="DS86" s="229"/>
      <c r="DT86" s="229"/>
      <c r="DU86" s="229"/>
      <c r="DV86" s="229"/>
      <c r="DW86" s="229"/>
      <c r="DX86" s="229"/>
      <c r="DY86" s="229"/>
      <c r="DZ86" s="229"/>
      <c r="EA86" s="229"/>
      <c r="EB86" s="229"/>
      <c r="EC86" s="229"/>
      <c r="ED86" s="229"/>
      <c r="EE86" s="229"/>
      <c r="EF86" s="229"/>
      <c r="EG86" s="229"/>
      <c r="EH86" s="229"/>
      <c r="EI86" s="229"/>
      <c r="EJ86" s="229"/>
      <c r="EK86" s="229"/>
      <c r="EL86" s="229"/>
      <c r="EM86" s="229"/>
      <c r="EN86" s="229"/>
      <c r="EO86" s="229"/>
      <c r="EP86" s="229"/>
      <c r="EQ86" s="229"/>
      <c r="ER86" s="229"/>
      <c r="ES86" s="229"/>
      <c r="ET86" s="229"/>
      <c r="EU86" s="229"/>
      <c r="EV86" s="229"/>
      <c r="EW86" s="229"/>
      <c r="EX86" s="229"/>
      <c r="EY86" s="229"/>
      <c r="EZ86" s="229"/>
      <c r="FA86" s="229"/>
      <c r="FB86" s="229"/>
      <c r="FC86" s="229"/>
      <c r="FD86" s="229"/>
      <c r="FE86" s="229"/>
      <c r="FF86" s="229"/>
      <c r="FG86" s="229"/>
      <c r="FH86" s="229"/>
      <c r="FI86" s="229"/>
      <c r="FJ86" s="229"/>
      <c r="FK86" s="229"/>
      <c r="FL86" s="229"/>
      <c r="FM86" s="229"/>
      <c r="FN86" s="229"/>
      <c r="FO86" s="229"/>
      <c r="FP86" s="229"/>
      <c r="FQ86" s="229"/>
      <c r="FR86" s="229"/>
      <c r="FS86" s="229"/>
      <c r="FT86" s="229"/>
      <c r="FU86" s="229"/>
      <c r="FV86" s="229"/>
      <c r="FW86" s="229"/>
      <c r="FX86" s="229"/>
      <c r="FY86" s="229"/>
      <c r="FZ86" s="229"/>
      <c r="GA86" s="229"/>
      <c r="GB86" s="229"/>
      <c r="GC86" s="229"/>
      <c r="GD86" s="229"/>
      <c r="GE86" s="229"/>
      <c r="GF86" s="229"/>
      <c r="GG86" s="229"/>
      <c r="GH86" s="229"/>
      <c r="GI86" s="229"/>
      <c r="GJ86" s="229"/>
      <c r="GK86" s="229"/>
      <c r="GL86" s="229"/>
      <c r="GM86" s="229"/>
      <c r="GN86" s="229"/>
      <c r="GO86" s="229"/>
      <c r="GP86" s="229"/>
      <c r="GQ86" s="229"/>
      <c r="GR86" s="229"/>
      <c r="GS86" s="229"/>
      <c r="GT86" s="229"/>
      <c r="GU86" s="229"/>
      <c r="GV86" s="229"/>
      <c r="GW86" s="229"/>
      <c r="GX86" s="229"/>
      <c r="GY86" s="229"/>
      <c r="GZ86" s="229"/>
      <c r="HA86" s="229"/>
      <c r="HB86" s="229"/>
      <c r="HC86" s="229"/>
      <c r="HD86" s="229"/>
      <c r="HE86" s="229"/>
      <c r="HF86" s="229"/>
      <c r="HG86" s="229"/>
      <c r="HH86" s="229"/>
      <c r="HI86" s="229"/>
      <c r="HJ86" s="229"/>
      <c r="HK86" s="229"/>
      <c r="HL86" s="229"/>
      <c r="HM86" s="229"/>
      <c r="HN86" s="229"/>
      <c r="HO86" s="229"/>
      <c r="HP86" s="229"/>
      <c r="HQ86" s="229"/>
      <c r="HR86" s="229"/>
      <c r="HS86" s="229"/>
      <c r="HT86" s="229"/>
      <c r="HU86" s="229"/>
      <c r="HV86" s="229"/>
      <c r="HW86" s="229"/>
      <c r="HX86" s="229"/>
      <c r="HY86" s="229"/>
      <c r="HZ86" s="229"/>
      <c r="IA86" s="229"/>
      <c r="IB86" s="229"/>
      <c r="IC86" s="229"/>
      <c r="ID86" s="229"/>
      <c r="IE86" s="229"/>
      <c r="IF86" s="229"/>
      <c r="IG86" s="229"/>
      <c r="IH86" s="229"/>
      <c r="II86" s="229"/>
      <c r="IJ86" s="229"/>
      <c r="IK86" s="229"/>
      <c r="IL86" s="229"/>
      <c r="IM86" s="229"/>
      <c r="IN86" s="229"/>
      <c r="IO86" s="229"/>
      <c r="IP86" s="229"/>
      <c r="IQ86" s="229"/>
      <c r="IR86" s="229"/>
      <c r="IS86" s="229"/>
      <c r="IT86" s="229"/>
      <c r="IU86" s="229"/>
      <c r="IV86" s="229"/>
      <c r="IW86" s="229"/>
      <c r="IX86" s="229"/>
      <c r="IY86" s="229"/>
      <c r="IZ86" s="229"/>
      <c r="JA86" s="229"/>
      <c r="JB86" s="229"/>
      <c r="JC86" s="229"/>
      <c r="JD86" s="229"/>
      <c r="JE86" s="229"/>
      <c r="JF86" s="229"/>
      <c r="JG86" s="229"/>
      <c r="JH86" s="229"/>
      <c r="JI86" s="229"/>
      <c r="JJ86" s="229"/>
      <c r="JK86" s="229"/>
      <c r="JL86" s="229"/>
      <c r="JM86" s="229"/>
      <c r="JN86" s="229"/>
      <c r="JO86" s="229"/>
      <c r="JP86" s="229"/>
      <c r="JQ86" s="229"/>
      <c r="JR86" s="229"/>
      <c r="JS86" s="229"/>
      <c r="JT86" s="229"/>
      <c r="JU86" s="229"/>
      <c r="JV86" s="229"/>
      <c r="JW86" s="229"/>
      <c r="JX86" s="229"/>
      <c r="JY86" s="229"/>
      <c r="JZ86" s="229"/>
      <c r="KA86" s="229"/>
      <c r="KB86" s="229"/>
      <c r="KC86" s="229"/>
      <c r="KD86" s="229"/>
    </row>
    <row r="87" spans="1:290" s="228" customFormat="1" ht="37.5" x14ac:dyDescent="0.25">
      <c r="A87" s="227" t="s">
        <v>1</v>
      </c>
      <c r="B87" s="173" t="s">
        <v>142</v>
      </c>
      <c r="C87" s="172" t="s">
        <v>6</v>
      </c>
      <c r="D87" s="171" t="s">
        <v>110</v>
      </c>
      <c r="E87" s="171" t="s">
        <v>69</v>
      </c>
      <c r="F87" s="171" t="s">
        <v>195</v>
      </c>
      <c r="G87" s="170">
        <v>300</v>
      </c>
      <c r="H87" s="169">
        <f>H88</f>
        <v>6960669</v>
      </c>
      <c r="I87" s="169">
        <f t="shared" ref="I87:M87" si="52">I88</f>
        <v>6960669</v>
      </c>
      <c r="J87" s="169">
        <f t="shared" si="52"/>
        <v>6960669</v>
      </c>
      <c r="K87" s="169">
        <f t="shared" si="52"/>
        <v>6960669</v>
      </c>
      <c r="L87" s="169">
        <f t="shared" si="52"/>
        <v>6960669</v>
      </c>
      <c r="M87" s="169">
        <f t="shared" si="52"/>
        <v>6960669</v>
      </c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F87" s="229"/>
      <c r="AG87" s="229"/>
      <c r="AH87" s="229"/>
      <c r="AI87" s="229"/>
      <c r="AJ87" s="229"/>
      <c r="AK87" s="229"/>
      <c r="AL87" s="229"/>
      <c r="AM87" s="229"/>
      <c r="AN87" s="229"/>
      <c r="AO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AZ87" s="229"/>
      <c r="BA87" s="229"/>
      <c r="BB87" s="229"/>
      <c r="BC87" s="229"/>
      <c r="BD87" s="229"/>
      <c r="BE87" s="229"/>
      <c r="BF87" s="229"/>
      <c r="BG87" s="229"/>
      <c r="BH87" s="229"/>
      <c r="BI87" s="229"/>
      <c r="BJ87" s="229"/>
      <c r="BK87" s="229"/>
      <c r="BL87" s="229"/>
      <c r="BM87" s="229"/>
      <c r="BN87" s="229"/>
      <c r="BO87" s="229"/>
      <c r="BP87" s="229"/>
      <c r="BQ87" s="229"/>
      <c r="BR87" s="229"/>
      <c r="BS87" s="229"/>
      <c r="BT87" s="229"/>
      <c r="BU87" s="229"/>
      <c r="BV87" s="229"/>
      <c r="BW87" s="229"/>
      <c r="BX87" s="229"/>
      <c r="BY87" s="229"/>
      <c r="BZ87" s="229"/>
      <c r="CA87" s="229"/>
      <c r="CB87" s="229"/>
      <c r="CC87" s="229"/>
      <c r="CD87" s="229"/>
      <c r="CE87" s="229"/>
      <c r="CF87" s="229"/>
      <c r="CG87" s="229"/>
      <c r="CH87" s="229"/>
      <c r="CI87" s="229"/>
      <c r="CJ87" s="229"/>
      <c r="CK87" s="229"/>
      <c r="CL87" s="229"/>
      <c r="CM87" s="229"/>
      <c r="CN87" s="229"/>
      <c r="CO87" s="229"/>
      <c r="CP87" s="229"/>
      <c r="CQ87" s="229"/>
      <c r="CR87" s="229"/>
      <c r="CS87" s="229"/>
      <c r="CT87" s="229"/>
      <c r="CU87" s="229"/>
      <c r="CV87" s="229"/>
      <c r="CW87" s="229"/>
      <c r="CX87" s="229"/>
      <c r="CY87" s="229"/>
      <c r="CZ87" s="229"/>
      <c r="DA87" s="229"/>
      <c r="DB87" s="229"/>
      <c r="DC87" s="229"/>
      <c r="DD87" s="229"/>
      <c r="DE87" s="229"/>
      <c r="DF87" s="229"/>
      <c r="DG87" s="229"/>
      <c r="DH87" s="229"/>
      <c r="DI87" s="229"/>
      <c r="DJ87" s="229"/>
      <c r="DK87" s="229"/>
      <c r="DL87" s="229"/>
      <c r="DM87" s="229"/>
      <c r="DN87" s="229"/>
      <c r="DO87" s="229"/>
      <c r="DP87" s="229"/>
      <c r="DQ87" s="229"/>
      <c r="DR87" s="229"/>
      <c r="DS87" s="229"/>
      <c r="DT87" s="229"/>
      <c r="DU87" s="229"/>
      <c r="DV87" s="229"/>
      <c r="DW87" s="229"/>
      <c r="DX87" s="229"/>
      <c r="DY87" s="229"/>
      <c r="DZ87" s="229"/>
      <c r="EA87" s="229"/>
      <c r="EB87" s="229"/>
      <c r="EC87" s="229"/>
      <c r="ED87" s="229"/>
      <c r="EE87" s="229"/>
      <c r="EF87" s="229"/>
      <c r="EG87" s="229"/>
      <c r="EH87" s="229"/>
      <c r="EI87" s="229"/>
      <c r="EJ87" s="229"/>
      <c r="EK87" s="229"/>
      <c r="EL87" s="229"/>
      <c r="EM87" s="229"/>
      <c r="EN87" s="229"/>
      <c r="EO87" s="229"/>
      <c r="EP87" s="229"/>
      <c r="EQ87" s="229"/>
      <c r="ER87" s="229"/>
      <c r="ES87" s="229"/>
      <c r="ET87" s="229"/>
      <c r="EU87" s="229"/>
      <c r="EV87" s="229"/>
      <c r="EW87" s="229"/>
      <c r="EX87" s="229"/>
      <c r="EY87" s="229"/>
      <c r="EZ87" s="229"/>
      <c r="FA87" s="229"/>
      <c r="FB87" s="229"/>
      <c r="FC87" s="229"/>
      <c r="FD87" s="229"/>
      <c r="FE87" s="229"/>
      <c r="FF87" s="229"/>
      <c r="FG87" s="229"/>
      <c r="FH87" s="229"/>
      <c r="FI87" s="229"/>
      <c r="FJ87" s="229"/>
      <c r="FK87" s="229"/>
      <c r="FL87" s="229"/>
      <c r="FM87" s="229"/>
      <c r="FN87" s="229"/>
      <c r="FO87" s="229"/>
      <c r="FP87" s="229"/>
      <c r="FQ87" s="229"/>
      <c r="FR87" s="229"/>
      <c r="FS87" s="229"/>
      <c r="FT87" s="229"/>
      <c r="FU87" s="229"/>
      <c r="FV87" s="229"/>
      <c r="FW87" s="229"/>
      <c r="FX87" s="229"/>
      <c r="FY87" s="229"/>
      <c r="FZ87" s="229"/>
      <c r="GA87" s="229"/>
      <c r="GB87" s="229"/>
      <c r="GC87" s="229"/>
      <c r="GD87" s="229"/>
      <c r="GE87" s="229"/>
      <c r="GF87" s="229"/>
      <c r="GG87" s="229"/>
      <c r="GH87" s="229"/>
      <c r="GI87" s="229"/>
      <c r="GJ87" s="229"/>
      <c r="GK87" s="229"/>
      <c r="GL87" s="229"/>
      <c r="GM87" s="229"/>
      <c r="GN87" s="229"/>
      <c r="GO87" s="229"/>
      <c r="GP87" s="229"/>
      <c r="GQ87" s="229"/>
      <c r="GR87" s="229"/>
      <c r="GS87" s="229"/>
      <c r="GT87" s="229"/>
      <c r="GU87" s="229"/>
      <c r="GV87" s="229"/>
      <c r="GW87" s="229"/>
      <c r="GX87" s="229"/>
      <c r="GY87" s="229"/>
      <c r="GZ87" s="229"/>
      <c r="HA87" s="229"/>
      <c r="HB87" s="229"/>
      <c r="HC87" s="229"/>
      <c r="HD87" s="229"/>
      <c r="HE87" s="229"/>
      <c r="HF87" s="229"/>
      <c r="HG87" s="229"/>
      <c r="HH87" s="229"/>
      <c r="HI87" s="229"/>
      <c r="HJ87" s="229"/>
      <c r="HK87" s="229"/>
      <c r="HL87" s="229"/>
      <c r="HM87" s="229"/>
      <c r="HN87" s="229"/>
      <c r="HO87" s="229"/>
      <c r="HP87" s="229"/>
      <c r="HQ87" s="229"/>
      <c r="HR87" s="229"/>
      <c r="HS87" s="229"/>
      <c r="HT87" s="229"/>
      <c r="HU87" s="229"/>
      <c r="HV87" s="229"/>
      <c r="HW87" s="229"/>
      <c r="HX87" s="229"/>
      <c r="HY87" s="229"/>
      <c r="HZ87" s="229"/>
      <c r="IA87" s="229"/>
      <c r="IB87" s="229"/>
      <c r="IC87" s="229"/>
      <c r="ID87" s="229"/>
      <c r="IE87" s="229"/>
      <c r="IF87" s="229"/>
      <c r="IG87" s="229"/>
      <c r="IH87" s="229"/>
      <c r="II87" s="229"/>
      <c r="IJ87" s="229"/>
      <c r="IK87" s="229"/>
      <c r="IL87" s="229"/>
      <c r="IM87" s="229"/>
      <c r="IN87" s="229"/>
      <c r="IO87" s="229"/>
      <c r="IP87" s="229"/>
      <c r="IQ87" s="229"/>
      <c r="IR87" s="229"/>
      <c r="IS87" s="229"/>
      <c r="IT87" s="229"/>
      <c r="IU87" s="229"/>
      <c r="IV87" s="229"/>
      <c r="IW87" s="229"/>
      <c r="IX87" s="229"/>
      <c r="IY87" s="229"/>
      <c r="IZ87" s="229"/>
      <c r="JA87" s="229"/>
      <c r="JB87" s="229"/>
      <c r="JC87" s="229"/>
      <c r="JD87" s="229"/>
      <c r="JE87" s="229"/>
      <c r="JF87" s="229"/>
      <c r="JG87" s="229"/>
      <c r="JH87" s="229"/>
      <c r="JI87" s="229"/>
      <c r="JJ87" s="229"/>
      <c r="JK87" s="229"/>
      <c r="JL87" s="229"/>
      <c r="JM87" s="229"/>
      <c r="JN87" s="229"/>
      <c r="JO87" s="229"/>
      <c r="JP87" s="229"/>
      <c r="JQ87" s="229"/>
      <c r="JR87" s="229"/>
      <c r="JS87" s="229"/>
      <c r="JT87" s="229"/>
      <c r="JU87" s="229"/>
      <c r="JV87" s="229"/>
      <c r="JW87" s="229"/>
      <c r="JX87" s="229"/>
      <c r="JY87" s="229"/>
      <c r="JZ87" s="229"/>
      <c r="KA87" s="229"/>
      <c r="KB87" s="229"/>
      <c r="KC87" s="229"/>
      <c r="KD87" s="229"/>
    </row>
    <row r="88" spans="1:290" s="228" customFormat="1" ht="37.5" x14ac:dyDescent="0.25">
      <c r="A88" s="222" t="s">
        <v>1</v>
      </c>
      <c r="B88" s="189" t="s">
        <v>149</v>
      </c>
      <c r="C88" s="190" t="s">
        <v>6</v>
      </c>
      <c r="D88" s="185" t="s">
        <v>110</v>
      </c>
      <c r="E88" s="185" t="s">
        <v>69</v>
      </c>
      <c r="F88" s="185" t="s">
        <v>195</v>
      </c>
      <c r="G88" s="187" t="s">
        <v>150</v>
      </c>
      <c r="H88" s="161">
        <v>6960669</v>
      </c>
      <c r="I88" s="184">
        <v>6960669</v>
      </c>
      <c r="J88" s="183">
        <v>6960669</v>
      </c>
      <c r="K88" s="183">
        <v>6960669</v>
      </c>
      <c r="L88" s="183">
        <v>6960669</v>
      </c>
      <c r="M88" s="182">
        <v>6960669</v>
      </c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9"/>
      <c r="AH88" s="229"/>
      <c r="AI88" s="229"/>
      <c r="AJ88" s="229"/>
      <c r="AK88" s="229"/>
      <c r="AL88" s="229"/>
      <c r="AM88" s="229"/>
      <c r="AN88" s="229"/>
      <c r="AO88" s="229"/>
      <c r="AP88" s="229"/>
      <c r="AQ88" s="229"/>
      <c r="AR88" s="229"/>
      <c r="AS88" s="229"/>
      <c r="AT88" s="229"/>
      <c r="AU88" s="229"/>
      <c r="AV88" s="229"/>
      <c r="AW88" s="229"/>
      <c r="AX88" s="229"/>
      <c r="AY88" s="229"/>
      <c r="AZ88" s="229"/>
      <c r="BA88" s="229"/>
      <c r="BB88" s="229"/>
      <c r="BC88" s="229"/>
      <c r="BD88" s="229"/>
      <c r="BE88" s="229"/>
      <c r="BF88" s="229"/>
      <c r="BG88" s="229"/>
      <c r="BH88" s="229"/>
      <c r="BI88" s="229"/>
      <c r="BJ88" s="229"/>
      <c r="BK88" s="229"/>
      <c r="BL88" s="229"/>
      <c r="BM88" s="229"/>
      <c r="BN88" s="229"/>
      <c r="BO88" s="229"/>
      <c r="BP88" s="229"/>
      <c r="BQ88" s="229"/>
      <c r="BR88" s="229"/>
      <c r="BS88" s="229"/>
      <c r="BT88" s="229"/>
      <c r="BU88" s="229"/>
      <c r="BV88" s="229"/>
      <c r="BW88" s="229"/>
      <c r="BX88" s="229"/>
      <c r="BY88" s="229"/>
      <c r="BZ88" s="229"/>
      <c r="CA88" s="229"/>
      <c r="CB88" s="229"/>
      <c r="CC88" s="229"/>
      <c r="CD88" s="229"/>
      <c r="CE88" s="229"/>
      <c r="CF88" s="229"/>
      <c r="CG88" s="229"/>
      <c r="CH88" s="229"/>
      <c r="CI88" s="229"/>
      <c r="CJ88" s="229"/>
      <c r="CK88" s="229"/>
      <c r="CL88" s="229"/>
      <c r="CM88" s="229"/>
      <c r="CN88" s="229"/>
      <c r="CO88" s="229"/>
      <c r="CP88" s="229"/>
      <c r="CQ88" s="229"/>
      <c r="CR88" s="229"/>
      <c r="CS88" s="229"/>
      <c r="CT88" s="229"/>
      <c r="CU88" s="229"/>
      <c r="CV88" s="229"/>
      <c r="CW88" s="229"/>
      <c r="CX88" s="229"/>
      <c r="CY88" s="229"/>
      <c r="CZ88" s="229"/>
      <c r="DA88" s="229"/>
      <c r="DB88" s="229"/>
      <c r="DC88" s="229"/>
      <c r="DD88" s="229"/>
      <c r="DE88" s="229"/>
      <c r="DF88" s="229"/>
      <c r="DG88" s="229"/>
      <c r="DH88" s="229"/>
      <c r="DI88" s="229"/>
      <c r="DJ88" s="229"/>
      <c r="DK88" s="229"/>
      <c r="DL88" s="229"/>
      <c r="DM88" s="229"/>
      <c r="DN88" s="229"/>
      <c r="DO88" s="229"/>
      <c r="DP88" s="229"/>
      <c r="DQ88" s="229"/>
      <c r="DR88" s="229"/>
      <c r="DS88" s="229"/>
      <c r="DT88" s="229"/>
      <c r="DU88" s="229"/>
      <c r="DV88" s="229"/>
      <c r="DW88" s="229"/>
      <c r="DX88" s="229"/>
      <c r="DY88" s="229"/>
      <c r="DZ88" s="229"/>
      <c r="EA88" s="229"/>
      <c r="EB88" s="229"/>
      <c r="EC88" s="229"/>
      <c r="ED88" s="229"/>
      <c r="EE88" s="229"/>
      <c r="EF88" s="229"/>
      <c r="EG88" s="229"/>
      <c r="EH88" s="229"/>
      <c r="EI88" s="229"/>
      <c r="EJ88" s="229"/>
      <c r="EK88" s="229"/>
      <c r="EL88" s="229"/>
      <c r="EM88" s="229"/>
      <c r="EN88" s="229"/>
      <c r="EO88" s="229"/>
      <c r="EP88" s="229"/>
      <c r="EQ88" s="229"/>
      <c r="ER88" s="229"/>
      <c r="ES88" s="229"/>
      <c r="ET88" s="229"/>
      <c r="EU88" s="229"/>
      <c r="EV88" s="229"/>
      <c r="EW88" s="229"/>
      <c r="EX88" s="229"/>
      <c r="EY88" s="229"/>
      <c r="EZ88" s="229"/>
      <c r="FA88" s="229"/>
      <c r="FB88" s="229"/>
      <c r="FC88" s="229"/>
      <c r="FD88" s="229"/>
      <c r="FE88" s="229"/>
      <c r="FF88" s="229"/>
      <c r="FG88" s="229"/>
      <c r="FH88" s="229"/>
      <c r="FI88" s="229"/>
      <c r="FJ88" s="229"/>
      <c r="FK88" s="229"/>
      <c r="FL88" s="229"/>
      <c r="FM88" s="229"/>
      <c r="FN88" s="229"/>
      <c r="FO88" s="229"/>
      <c r="FP88" s="229"/>
      <c r="FQ88" s="229"/>
      <c r="FR88" s="229"/>
      <c r="FS88" s="229"/>
      <c r="FT88" s="229"/>
      <c r="FU88" s="229"/>
      <c r="FV88" s="229"/>
      <c r="FW88" s="229"/>
      <c r="FX88" s="229"/>
      <c r="FY88" s="229"/>
      <c r="FZ88" s="229"/>
      <c r="GA88" s="229"/>
      <c r="GB88" s="229"/>
      <c r="GC88" s="229"/>
      <c r="GD88" s="229"/>
      <c r="GE88" s="229"/>
      <c r="GF88" s="229"/>
      <c r="GG88" s="229"/>
      <c r="GH88" s="229"/>
      <c r="GI88" s="229"/>
      <c r="GJ88" s="229"/>
      <c r="GK88" s="229"/>
      <c r="GL88" s="229"/>
      <c r="GM88" s="229"/>
      <c r="GN88" s="229"/>
      <c r="GO88" s="229"/>
      <c r="GP88" s="229"/>
      <c r="GQ88" s="229"/>
      <c r="GR88" s="229"/>
      <c r="GS88" s="229"/>
      <c r="GT88" s="229"/>
      <c r="GU88" s="229"/>
      <c r="GV88" s="229"/>
      <c r="GW88" s="229"/>
      <c r="GX88" s="229"/>
      <c r="GY88" s="229"/>
      <c r="GZ88" s="229"/>
      <c r="HA88" s="229"/>
      <c r="HB88" s="229"/>
      <c r="HC88" s="229"/>
      <c r="HD88" s="229"/>
      <c r="HE88" s="229"/>
      <c r="HF88" s="229"/>
      <c r="HG88" s="229"/>
      <c r="HH88" s="229"/>
      <c r="HI88" s="229"/>
      <c r="HJ88" s="229"/>
      <c r="HK88" s="229"/>
      <c r="HL88" s="229"/>
      <c r="HM88" s="229"/>
      <c r="HN88" s="229"/>
      <c r="HO88" s="229"/>
      <c r="HP88" s="229"/>
      <c r="HQ88" s="229"/>
      <c r="HR88" s="229"/>
      <c r="HS88" s="229"/>
      <c r="HT88" s="229"/>
      <c r="HU88" s="229"/>
      <c r="HV88" s="229"/>
      <c r="HW88" s="229"/>
      <c r="HX88" s="229"/>
      <c r="HY88" s="229"/>
      <c r="HZ88" s="229"/>
      <c r="IA88" s="229"/>
      <c r="IB88" s="229"/>
      <c r="IC88" s="229"/>
      <c r="ID88" s="229"/>
      <c r="IE88" s="229"/>
      <c r="IF88" s="229"/>
      <c r="IG88" s="229"/>
      <c r="IH88" s="229"/>
      <c r="II88" s="229"/>
      <c r="IJ88" s="229"/>
      <c r="IK88" s="229"/>
      <c r="IL88" s="229"/>
      <c r="IM88" s="229"/>
      <c r="IN88" s="229"/>
      <c r="IO88" s="229"/>
      <c r="IP88" s="229"/>
      <c r="IQ88" s="229"/>
      <c r="IR88" s="229"/>
      <c r="IS88" s="229"/>
      <c r="IT88" s="229"/>
      <c r="IU88" s="229"/>
      <c r="IV88" s="229"/>
      <c r="IW88" s="229"/>
      <c r="IX88" s="229"/>
      <c r="IY88" s="229"/>
      <c r="IZ88" s="229"/>
      <c r="JA88" s="229"/>
      <c r="JB88" s="229"/>
      <c r="JC88" s="229"/>
      <c r="JD88" s="229"/>
      <c r="JE88" s="229"/>
      <c r="JF88" s="229"/>
      <c r="JG88" s="229"/>
      <c r="JH88" s="229"/>
      <c r="JI88" s="229"/>
      <c r="JJ88" s="229"/>
      <c r="JK88" s="229"/>
      <c r="JL88" s="229"/>
      <c r="JM88" s="229"/>
      <c r="JN88" s="229"/>
      <c r="JO88" s="229"/>
      <c r="JP88" s="229"/>
      <c r="JQ88" s="229"/>
      <c r="JR88" s="229"/>
      <c r="JS88" s="229"/>
      <c r="JT88" s="229"/>
      <c r="JU88" s="229"/>
      <c r="JV88" s="229"/>
      <c r="JW88" s="229"/>
      <c r="JX88" s="229"/>
      <c r="JY88" s="229"/>
      <c r="JZ88" s="229"/>
      <c r="KA88" s="229"/>
      <c r="KB88" s="229"/>
      <c r="KC88" s="229"/>
      <c r="KD88" s="229"/>
    </row>
    <row r="89" spans="1:290" ht="56.25" customHeight="1" x14ac:dyDescent="0.25">
      <c r="A89" s="177" t="s">
        <v>1</v>
      </c>
      <c r="B89" s="178" t="s">
        <v>111</v>
      </c>
      <c r="C89" s="177" t="s">
        <v>6</v>
      </c>
      <c r="D89" s="176" t="s">
        <v>110</v>
      </c>
      <c r="E89" s="176" t="s">
        <v>66</v>
      </c>
      <c r="F89" s="176" t="s">
        <v>108</v>
      </c>
      <c r="G89" s="175" t="s">
        <v>1</v>
      </c>
      <c r="H89" s="174">
        <f>H90</f>
        <v>63965546.350000001</v>
      </c>
      <c r="I89" s="174">
        <f t="shared" ref="I89:M89" si="53">I90</f>
        <v>0</v>
      </c>
      <c r="J89" s="174">
        <f t="shared" si="53"/>
        <v>64590546.350000001</v>
      </c>
      <c r="K89" s="174">
        <f t="shared" si="53"/>
        <v>0</v>
      </c>
      <c r="L89" s="174">
        <f t="shared" si="53"/>
        <v>64335546.350000001</v>
      </c>
      <c r="M89" s="174">
        <f t="shared" si="53"/>
        <v>0</v>
      </c>
    </row>
    <row r="90" spans="1:290" ht="56.25" x14ac:dyDescent="0.25">
      <c r="A90" s="172" t="s">
        <v>1</v>
      </c>
      <c r="B90" s="173" t="s">
        <v>218</v>
      </c>
      <c r="C90" s="172" t="s">
        <v>6</v>
      </c>
      <c r="D90" s="171" t="s">
        <v>110</v>
      </c>
      <c r="E90" s="171" t="s">
        <v>66</v>
      </c>
      <c r="F90" s="171" t="s">
        <v>112</v>
      </c>
      <c r="G90" s="170" t="s">
        <v>1</v>
      </c>
      <c r="H90" s="169">
        <f>H91+H93+H95</f>
        <v>63965546.350000001</v>
      </c>
      <c r="I90" s="169">
        <f t="shared" ref="I90:M90" si="54">I91+I93+I95</f>
        <v>0</v>
      </c>
      <c r="J90" s="169">
        <f t="shared" si="54"/>
        <v>64590546.350000001</v>
      </c>
      <c r="K90" s="169">
        <f t="shared" si="54"/>
        <v>0</v>
      </c>
      <c r="L90" s="169">
        <f t="shared" si="54"/>
        <v>64335546.350000001</v>
      </c>
      <c r="M90" s="169">
        <f t="shared" si="54"/>
        <v>0</v>
      </c>
    </row>
    <row r="91" spans="1:290" ht="112.5" x14ac:dyDescent="0.25">
      <c r="A91" s="172" t="s">
        <v>1</v>
      </c>
      <c r="B91" s="173" t="s">
        <v>113</v>
      </c>
      <c r="C91" s="172" t="s">
        <v>6</v>
      </c>
      <c r="D91" s="171" t="s">
        <v>110</v>
      </c>
      <c r="E91" s="171" t="s">
        <v>66</v>
      </c>
      <c r="F91" s="171" t="s">
        <v>112</v>
      </c>
      <c r="G91" s="170">
        <v>100</v>
      </c>
      <c r="H91" s="169">
        <f>H92</f>
        <v>63630546.350000001</v>
      </c>
      <c r="I91" s="169">
        <f t="shared" ref="I91:M91" si="55">I92</f>
        <v>0</v>
      </c>
      <c r="J91" s="169">
        <f t="shared" si="55"/>
        <v>64014546.350000001</v>
      </c>
      <c r="K91" s="169">
        <f t="shared" si="55"/>
        <v>0</v>
      </c>
      <c r="L91" s="169">
        <f t="shared" si="55"/>
        <v>64014546.350000001</v>
      </c>
      <c r="M91" s="169">
        <f t="shared" si="55"/>
        <v>0</v>
      </c>
    </row>
    <row r="92" spans="1:290" ht="37.5" x14ac:dyDescent="0.25">
      <c r="A92" s="167" t="s">
        <v>1</v>
      </c>
      <c r="B92" s="168" t="s">
        <v>114</v>
      </c>
      <c r="C92" s="167" t="s">
        <v>6</v>
      </c>
      <c r="D92" s="166" t="s">
        <v>110</v>
      </c>
      <c r="E92" s="166" t="s">
        <v>66</v>
      </c>
      <c r="F92" s="166" t="s">
        <v>112</v>
      </c>
      <c r="G92" s="165" t="s">
        <v>76</v>
      </c>
      <c r="H92" s="161">
        <v>63630546.350000001</v>
      </c>
      <c r="I92" s="164">
        <v>0</v>
      </c>
      <c r="J92" s="163">
        <v>64014546.350000001</v>
      </c>
      <c r="K92" s="163">
        <v>0</v>
      </c>
      <c r="L92" s="163">
        <v>64014546.350000001</v>
      </c>
      <c r="M92" s="162">
        <v>0</v>
      </c>
    </row>
    <row r="93" spans="1:290" ht="56.25" x14ac:dyDescent="0.25">
      <c r="A93" s="177" t="s">
        <v>1</v>
      </c>
      <c r="B93" s="178" t="s">
        <v>120</v>
      </c>
      <c r="C93" s="177" t="s">
        <v>6</v>
      </c>
      <c r="D93" s="176" t="s">
        <v>110</v>
      </c>
      <c r="E93" s="176" t="s">
        <v>66</v>
      </c>
      <c r="F93" s="176" t="s">
        <v>112</v>
      </c>
      <c r="G93" s="175">
        <v>200</v>
      </c>
      <c r="H93" s="174">
        <f>H94</f>
        <v>255000</v>
      </c>
      <c r="I93" s="174">
        <f t="shared" ref="I93:M93" si="56">I94</f>
        <v>0</v>
      </c>
      <c r="J93" s="174">
        <f t="shared" si="56"/>
        <v>496000</v>
      </c>
      <c r="K93" s="174">
        <f t="shared" si="56"/>
        <v>0</v>
      </c>
      <c r="L93" s="174">
        <f t="shared" si="56"/>
        <v>241000</v>
      </c>
      <c r="M93" s="174">
        <f t="shared" si="56"/>
        <v>0</v>
      </c>
    </row>
    <row r="94" spans="1:290" ht="56.25" x14ac:dyDescent="0.25">
      <c r="A94" s="167" t="s">
        <v>1</v>
      </c>
      <c r="B94" s="168" t="s">
        <v>121</v>
      </c>
      <c r="C94" s="167" t="s">
        <v>6</v>
      </c>
      <c r="D94" s="166" t="s">
        <v>110</v>
      </c>
      <c r="E94" s="166" t="s">
        <v>66</v>
      </c>
      <c r="F94" s="166" t="s">
        <v>112</v>
      </c>
      <c r="G94" s="165" t="s">
        <v>78</v>
      </c>
      <c r="H94" s="161">
        <v>255000</v>
      </c>
      <c r="I94" s="164">
        <v>0</v>
      </c>
      <c r="J94" s="163">
        <v>496000</v>
      </c>
      <c r="K94" s="163">
        <v>0</v>
      </c>
      <c r="L94" s="163">
        <v>241000</v>
      </c>
      <c r="M94" s="162">
        <v>0</v>
      </c>
    </row>
    <row r="95" spans="1:290" ht="18.75" x14ac:dyDescent="0.25">
      <c r="A95" s="207"/>
      <c r="B95" s="189" t="s">
        <v>115</v>
      </c>
      <c r="C95" s="190" t="s">
        <v>6</v>
      </c>
      <c r="D95" s="185" t="s">
        <v>110</v>
      </c>
      <c r="E95" s="185" t="s">
        <v>66</v>
      </c>
      <c r="F95" s="185" t="s">
        <v>112</v>
      </c>
      <c r="G95" s="187">
        <v>800</v>
      </c>
      <c r="H95" s="161">
        <f>H96</f>
        <v>80000</v>
      </c>
      <c r="I95" s="161">
        <f t="shared" ref="I95:M95" si="57">I96</f>
        <v>0</v>
      </c>
      <c r="J95" s="161">
        <f t="shared" si="57"/>
        <v>80000</v>
      </c>
      <c r="K95" s="161">
        <f t="shared" si="57"/>
        <v>0</v>
      </c>
      <c r="L95" s="161">
        <f t="shared" si="57"/>
        <v>80000</v>
      </c>
      <c r="M95" s="161">
        <f t="shared" si="57"/>
        <v>0</v>
      </c>
    </row>
    <row r="96" spans="1:290" ht="18.75" x14ac:dyDescent="0.25">
      <c r="A96" s="207"/>
      <c r="B96" s="189" t="s">
        <v>116</v>
      </c>
      <c r="C96" s="190" t="s">
        <v>6</v>
      </c>
      <c r="D96" s="185" t="s">
        <v>110</v>
      </c>
      <c r="E96" s="185" t="s">
        <v>66</v>
      </c>
      <c r="F96" s="185" t="s">
        <v>112</v>
      </c>
      <c r="G96" s="187">
        <v>850</v>
      </c>
      <c r="H96" s="161">
        <v>80000</v>
      </c>
      <c r="I96" s="186">
        <v>0</v>
      </c>
      <c r="J96" s="182">
        <v>80000</v>
      </c>
      <c r="K96" s="182">
        <v>0</v>
      </c>
      <c r="L96" s="182">
        <v>80000</v>
      </c>
      <c r="M96" s="182">
        <v>0</v>
      </c>
    </row>
    <row r="97" spans="1:290" ht="75" x14ac:dyDescent="0.25">
      <c r="A97" s="177" t="s">
        <v>1</v>
      </c>
      <c r="B97" s="178" t="s">
        <v>389</v>
      </c>
      <c r="C97" s="177" t="s">
        <v>7</v>
      </c>
      <c r="D97" s="176" t="s">
        <v>107</v>
      </c>
      <c r="E97" s="176" t="s">
        <v>10</v>
      </c>
      <c r="F97" s="176" t="s">
        <v>108</v>
      </c>
      <c r="G97" s="175" t="s">
        <v>1</v>
      </c>
      <c r="H97" s="174">
        <f>H98+H139+H176+H181+H190+H202</f>
        <v>731331075.38</v>
      </c>
      <c r="I97" s="174">
        <f>I98+I139+I176+I181+I190+I202</f>
        <v>429468759</v>
      </c>
      <c r="J97" s="174">
        <f>J98+J139+J176+J181+J190+J202</f>
        <v>752688766.28999996</v>
      </c>
      <c r="K97" s="174">
        <f>K98+K139+K176+K181+K190+K202</f>
        <v>431509607</v>
      </c>
      <c r="L97" s="174">
        <f>L98+L139+L176+L181+L190+L202</f>
        <v>737463018.13999999</v>
      </c>
      <c r="M97" s="174">
        <f>M98+M139+M176+M181+M190+M202</f>
        <v>431478967</v>
      </c>
    </row>
    <row r="98" spans="1:290" ht="56.25" x14ac:dyDescent="0.25">
      <c r="A98" s="172" t="s">
        <v>1</v>
      </c>
      <c r="B98" s="173" t="s">
        <v>219</v>
      </c>
      <c r="C98" s="172" t="s">
        <v>7</v>
      </c>
      <c r="D98" s="171" t="s">
        <v>57</v>
      </c>
      <c r="E98" s="171" t="s">
        <v>10</v>
      </c>
      <c r="F98" s="171" t="s">
        <v>108</v>
      </c>
      <c r="G98" s="170" t="s">
        <v>1</v>
      </c>
      <c r="H98" s="169">
        <f>H99+H109+H116+H123+H135</f>
        <v>665523913.70000005</v>
      </c>
      <c r="I98" s="169">
        <f>I99+I109+I116+I123+I135</f>
        <v>429468759</v>
      </c>
      <c r="J98" s="169">
        <f>J99+J109+J116+J123+J135</f>
        <v>676521445.42999995</v>
      </c>
      <c r="K98" s="169">
        <f>K99+K109+K116+K123+K135</f>
        <v>431509607</v>
      </c>
      <c r="L98" s="169">
        <f>L99+L109+L116+L123+L135</f>
        <v>663559112.24000001</v>
      </c>
      <c r="M98" s="169">
        <f>M99+M109+M116+M123+M135</f>
        <v>431478967</v>
      </c>
    </row>
    <row r="99" spans="1:290" ht="75" x14ac:dyDescent="0.25">
      <c r="A99" s="172" t="s">
        <v>1</v>
      </c>
      <c r="B99" s="173" t="s">
        <v>220</v>
      </c>
      <c r="C99" s="172" t="s">
        <v>7</v>
      </c>
      <c r="D99" s="171" t="s">
        <v>57</v>
      </c>
      <c r="E99" s="171" t="s">
        <v>176</v>
      </c>
      <c r="F99" s="171" t="s">
        <v>108</v>
      </c>
      <c r="G99" s="170" t="s">
        <v>1</v>
      </c>
      <c r="H99" s="169">
        <f>H100+H103+H106</f>
        <v>137440421.37</v>
      </c>
      <c r="I99" s="169">
        <f t="shared" ref="I99:M99" si="58">I100+I103+I106</f>
        <v>67389238</v>
      </c>
      <c r="J99" s="169">
        <f t="shared" si="58"/>
        <v>139832178.50999999</v>
      </c>
      <c r="K99" s="169">
        <f t="shared" si="58"/>
        <v>67438021</v>
      </c>
      <c r="L99" s="169">
        <f t="shared" si="58"/>
        <v>138694296.37</v>
      </c>
      <c r="M99" s="169">
        <f t="shared" si="58"/>
        <v>67493113</v>
      </c>
    </row>
    <row r="100" spans="1:290" ht="75" customHeight="1" x14ac:dyDescent="0.25">
      <c r="A100" s="172" t="s">
        <v>1</v>
      </c>
      <c r="B100" s="173" t="s">
        <v>177</v>
      </c>
      <c r="C100" s="172" t="s">
        <v>7</v>
      </c>
      <c r="D100" s="171" t="s">
        <v>57</v>
      </c>
      <c r="E100" s="171" t="s">
        <v>176</v>
      </c>
      <c r="F100" s="171" t="s">
        <v>129</v>
      </c>
      <c r="G100" s="170" t="s">
        <v>1</v>
      </c>
      <c r="H100" s="169">
        <f>H101</f>
        <v>70051183.370000005</v>
      </c>
      <c r="I100" s="169">
        <f t="shared" ref="I100:M100" si="59">I101</f>
        <v>0</v>
      </c>
      <c r="J100" s="169">
        <f t="shared" si="59"/>
        <v>72394157.510000005</v>
      </c>
      <c r="K100" s="169">
        <f t="shared" si="59"/>
        <v>0</v>
      </c>
      <c r="L100" s="169">
        <f t="shared" si="59"/>
        <v>71201183.370000005</v>
      </c>
      <c r="M100" s="169">
        <f t="shared" si="59"/>
        <v>0</v>
      </c>
    </row>
    <row r="101" spans="1:290" ht="56.25" x14ac:dyDescent="0.25">
      <c r="A101" s="172" t="s">
        <v>1</v>
      </c>
      <c r="B101" s="173" t="s">
        <v>127</v>
      </c>
      <c r="C101" s="172" t="s">
        <v>7</v>
      </c>
      <c r="D101" s="171" t="s">
        <v>57</v>
      </c>
      <c r="E101" s="171" t="s">
        <v>176</v>
      </c>
      <c r="F101" s="171" t="s">
        <v>129</v>
      </c>
      <c r="G101" s="170">
        <v>600</v>
      </c>
      <c r="H101" s="169">
        <f>H102</f>
        <v>70051183.370000005</v>
      </c>
      <c r="I101" s="169">
        <f t="shared" ref="I101:M101" si="60">I102</f>
        <v>0</v>
      </c>
      <c r="J101" s="169">
        <f t="shared" si="60"/>
        <v>72394157.510000005</v>
      </c>
      <c r="K101" s="169">
        <f t="shared" si="60"/>
        <v>0</v>
      </c>
      <c r="L101" s="169">
        <f t="shared" si="60"/>
        <v>71201183.370000005</v>
      </c>
      <c r="M101" s="169">
        <f t="shared" si="60"/>
        <v>0</v>
      </c>
    </row>
    <row r="102" spans="1:290" ht="36.75" customHeight="1" x14ac:dyDescent="0.25">
      <c r="A102" s="167" t="s">
        <v>1</v>
      </c>
      <c r="B102" s="168" t="s">
        <v>128</v>
      </c>
      <c r="C102" s="167" t="s">
        <v>7</v>
      </c>
      <c r="D102" s="166" t="s">
        <v>57</v>
      </c>
      <c r="E102" s="166" t="s">
        <v>176</v>
      </c>
      <c r="F102" s="166" t="s">
        <v>129</v>
      </c>
      <c r="G102" s="165" t="s">
        <v>3</v>
      </c>
      <c r="H102" s="161">
        <v>70051183.370000005</v>
      </c>
      <c r="I102" s="164">
        <v>0</v>
      </c>
      <c r="J102" s="163">
        <v>72394157.510000005</v>
      </c>
      <c r="K102" s="163">
        <v>0</v>
      </c>
      <c r="L102" s="163">
        <v>71201183.370000005</v>
      </c>
      <c r="M102" s="162">
        <v>0</v>
      </c>
    </row>
    <row r="103" spans="1:290" s="237" customFormat="1" ht="93.75" x14ac:dyDescent="0.25">
      <c r="A103" s="236" t="s">
        <v>1</v>
      </c>
      <c r="B103" s="178" t="s">
        <v>178</v>
      </c>
      <c r="C103" s="177" t="s">
        <v>7</v>
      </c>
      <c r="D103" s="176" t="s">
        <v>57</v>
      </c>
      <c r="E103" s="176" t="s">
        <v>176</v>
      </c>
      <c r="F103" s="176" t="s">
        <v>179</v>
      </c>
      <c r="G103" s="175" t="s">
        <v>1</v>
      </c>
      <c r="H103" s="174">
        <f>H104</f>
        <v>66518343</v>
      </c>
      <c r="I103" s="174">
        <f t="shared" ref="I103:M103" si="61">I104</f>
        <v>66518343</v>
      </c>
      <c r="J103" s="174">
        <f t="shared" si="61"/>
        <v>66527309</v>
      </c>
      <c r="K103" s="174">
        <f t="shared" si="61"/>
        <v>66527309</v>
      </c>
      <c r="L103" s="174">
        <f t="shared" si="61"/>
        <v>66545765</v>
      </c>
      <c r="M103" s="174">
        <f t="shared" si="61"/>
        <v>66545765</v>
      </c>
      <c r="O103" s="238"/>
      <c r="P103" s="238"/>
      <c r="Q103" s="238"/>
      <c r="R103" s="238"/>
      <c r="S103" s="238"/>
      <c r="T103" s="238"/>
      <c r="U103" s="238"/>
      <c r="V103" s="238"/>
      <c r="W103" s="238"/>
      <c r="X103" s="238"/>
      <c r="Y103" s="238"/>
      <c r="Z103" s="238"/>
      <c r="AA103" s="238"/>
      <c r="AB103" s="238"/>
      <c r="AC103" s="238"/>
      <c r="AD103" s="238"/>
      <c r="AE103" s="238"/>
      <c r="AF103" s="238"/>
      <c r="AG103" s="238"/>
      <c r="AH103" s="238"/>
      <c r="AI103" s="238"/>
      <c r="AJ103" s="238"/>
      <c r="AK103" s="238"/>
      <c r="AL103" s="238"/>
      <c r="AM103" s="238"/>
      <c r="AN103" s="238"/>
      <c r="AO103" s="238"/>
      <c r="AP103" s="238"/>
      <c r="AQ103" s="238"/>
      <c r="AR103" s="238"/>
      <c r="AS103" s="238"/>
      <c r="AT103" s="238"/>
      <c r="AU103" s="238"/>
      <c r="AV103" s="238"/>
      <c r="AW103" s="238"/>
      <c r="AX103" s="238"/>
      <c r="AY103" s="238"/>
      <c r="AZ103" s="238"/>
      <c r="BA103" s="238"/>
      <c r="BB103" s="238"/>
      <c r="BC103" s="238"/>
      <c r="BD103" s="238"/>
      <c r="BE103" s="238"/>
      <c r="BF103" s="238"/>
      <c r="BG103" s="238"/>
      <c r="BH103" s="238"/>
      <c r="BI103" s="238"/>
      <c r="BJ103" s="238"/>
      <c r="BK103" s="238"/>
      <c r="BL103" s="238"/>
      <c r="BM103" s="238"/>
      <c r="BN103" s="238"/>
      <c r="BO103" s="238"/>
      <c r="BP103" s="238"/>
      <c r="BQ103" s="238"/>
      <c r="BR103" s="238"/>
      <c r="BS103" s="238"/>
      <c r="BT103" s="238"/>
      <c r="BU103" s="238"/>
      <c r="BV103" s="238"/>
      <c r="BW103" s="238"/>
      <c r="BX103" s="238"/>
      <c r="BY103" s="238"/>
      <c r="BZ103" s="238"/>
      <c r="CA103" s="238"/>
      <c r="CB103" s="238"/>
      <c r="CC103" s="238"/>
      <c r="CD103" s="238"/>
      <c r="CE103" s="238"/>
      <c r="CF103" s="238"/>
      <c r="CG103" s="238"/>
      <c r="CH103" s="238"/>
      <c r="CI103" s="238"/>
      <c r="CJ103" s="238"/>
      <c r="CK103" s="238"/>
      <c r="CL103" s="238"/>
      <c r="CM103" s="238"/>
      <c r="CN103" s="238"/>
      <c r="CO103" s="238"/>
      <c r="CP103" s="238"/>
      <c r="CQ103" s="238"/>
      <c r="CR103" s="238"/>
      <c r="CS103" s="238"/>
      <c r="CT103" s="238"/>
      <c r="CU103" s="238"/>
      <c r="CV103" s="238"/>
      <c r="CW103" s="238"/>
      <c r="CX103" s="238"/>
      <c r="CY103" s="238"/>
      <c r="CZ103" s="238"/>
      <c r="DA103" s="238"/>
      <c r="DB103" s="238"/>
      <c r="DC103" s="238"/>
      <c r="DD103" s="238"/>
      <c r="DE103" s="238"/>
      <c r="DF103" s="238"/>
      <c r="DG103" s="238"/>
      <c r="DH103" s="238"/>
      <c r="DI103" s="238"/>
      <c r="DJ103" s="238"/>
      <c r="DK103" s="238"/>
      <c r="DL103" s="238"/>
      <c r="DM103" s="238"/>
      <c r="DN103" s="238"/>
      <c r="DO103" s="238"/>
      <c r="DP103" s="238"/>
      <c r="DQ103" s="238"/>
      <c r="DR103" s="238"/>
      <c r="DS103" s="238"/>
      <c r="DT103" s="238"/>
      <c r="DU103" s="238"/>
      <c r="DV103" s="238"/>
      <c r="DW103" s="238"/>
      <c r="DX103" s="238"/>
      <c r="DY103" s="238"/>
      <c r="DZ103" s="238"/>
      <c r="EA103" s="238"/>
      <c r="EB103" s="238"/>
      <c r="EC103" s="238"/>
      <c r="ED103" s="238"/>
      <c r="EE103" s="238"/>
      <c r="EF103" s="238"/>
      <c r="EG103" s="238"/>
      <c r="EH103" s="238"/>
      <c r="EI103" s="238"/>
      <c r="EJ103" s="238"/>
      <c r="EK103" s="238"/>
      <c r="EL103" s="238"/>
      <c r="EM103" s="238"/>
      <c r="EN103" s="238"/>
      <c r="EO103" s="238"/>
      <c r="EP103" s="238"/>
      <c r="EQ103" s="238"/>
      <c r="ER103" s="238"/>
      <c r="ES103" s="238"/>
      <c r="ET103" s="238"/>
      <c r="EU103" s="238"/>
      <c r="EV103" s="238"/>
      <c r="EW103" s="238"/>
      <c r="EX103" s="238"/>
      <c r="EY103" s="238"/>
      <c r="EZ103" s="238"/>
      <c r="FA103" s="238"/>
      <c r="FB103" s="238"/>
      <c r="FC103" s="238"/>
      <c r="FD103" s="238"/>
      <c r="FE103" s="238"/>
      <c r="FF103" s="238"/>
      <c r="FG103" s="238"/>
      <c r="FH103" s="238"/>
      <c r="FI103" s="238"/>
      <c r="FJ103" s="238"/>
      <c r="FK103" s="238"/>
      <c r="FL103" s="238"/>
      <c r="FM103" s="238"/>
      <c r="FN103" s="238"/>
      <c r="FO103" s="238"/>
      <c r="FP103" s="238"/>
      <c r="FQ103" s="238"/>
      <c r="FR103" s="238"/>
      <c r="FS103" s="238"/>
      <c r="FT103" s="238"/>
      <c r="FU103" s="238"/>
      <c r="FV103" s="238"/>
      <c r="FW103" s="238"/>
      <c r="FX103" s="238"/>
      <c r="FY103" s="238"/>
      <c r="FZ103" s="238"/>
      <c r="GA103" s="238"/>
      <c r="GB103" s="238"/>
      <c r="GC103" s="238"/>
      <c r="GD103" s="238"/>
      <c r="GE103" s="238"/>
      <c r="GF103" s="238"/>
      <c r="GG103" s="238"/>
      <c r="GH103" s="238"/>
      <c r="GI103" s="238"/>
      <c r="GJ103" s="238"/>
      <c r="GK103" s="238"/>
      <c r="GL103" s="238"/>
      <c r="GM103" s="238"/>
      <c r="GN103" s="238"/>
      <c r="GO103" s="238"/>
      <c r="GP103" s="238"/>
      <c r="GQ103" s="238"/>
      <c r="GR103" s="238"/>
      <c r="GS103" s="238"/>
      <c r="GT103" s="238"/>
      <c r="GU103" s="238"/>
      <c r="GV103" s="238"/>
      <c r="GW103" s="238"/>
      <c r="GX103" s="238"/>
      <c r="GY103" s="238"/>
      <c r="GZ103" s="238"/>
      <c r="HA103" s="238"/>
      <c r="HB103" s="238"/>
      <c r="HC103" s="238"/>
      <c r="HD103" s="238"/>
      <c r="HE103" s="238"/>
      <c r="HF103" s="238"/>
      <c r="HG103" s="238"/>
      <c r="HH103" s="238"/>
      <c r="HI103" s="238"/>
      <c r="HJ103" s="238"/>
      <c r="HK103" s="238"/>
      <c r="HL103" s="238"/>
      <c r="HM103" s="238"/>
      <c r="HN103" s="238"/>
      <c r="HO103" s="238"/>
      <c r="HP103" s="238"/>
      <c r="HQ103" s="238"/>
      <c r="HR103" s="238"/>
      <c r="HS103" s="238"/>
      <c r="HT103" s="238"/>
      <c r="HU103" s="238"/>
      <c r="HV103" s="238"/>
      <c r="HW103" s="238"/>
      <c r="HX103" s="238"/>
      <c r="HY103" s="238"/>
      <c r="HZ103" s="238"/>
      <c r="IA103" s="238"/>
      <c r="IB103" s="238"/>
      <c r="IC103" s="238"/>
      <c r="ID103" s="238"/>
      <c r="IE103" s="238"/>
      <c r="IF103" s="238"/>
      <c r="IG103" s="238"/>
      <c r="IH103" s="238"/>
      <c r="II103" s="238"/>
      <c r="IJ103" s="238"/>
      <c r="IK103" s="238"/>
      <c r="IL103" s="238"/>
      <c r="IM103" s="238"/>
      <c r="IN103" s="238"/>
      <c r="IO103" s="238"/>
      <c r="IP103" s="238"/>
      <c r="IQ103" s="238"/>
      <c r="IR103" s="238"/>
      <c r="IS103" s="238"/>
      <c r="IT103" s="238"/>
      <c r="IU103" s="238"/>
      <c r="IV103" s="238"/>
      <c r="IW103" s="238"/>
      <c r="IX103" s="238"/>
      <c r="IY103" s="238"/>
      <c r="IZ103" s="238"/>
      <c r="JA103" s="238"/>
      <c r="JB103" s="238"/>
      <c r="JC103" s="238"/>
      <c r="JD103" s="238"/>
      <c r="JE103" s="238"/>
      <c r="JF103" s="238"/>
      <c r="JG103" s="238"/>
      <c r="JH103" s="238"/>
      <c r="JI103" s="238"/>
      <c r="JJ103" s="238"/>
      <c r="JK103" s="238"/>
      <c r="JL103" s="238"/>
      <c r="JM103" s="238"/>
      <c r="JN103" s="238"/>
      <c r="JO103" s="238"/>
      <c r="JP103" s="238"/>
      <c r="JQ103" s="238"/>
      <c r="JR103" s="238"/>
      <c r="JS103" s="238"/>
      <c r="JT103" s="238"/>
      <c r="JU103" s="238"/>
      <c r="JV103" s="238"/>
      <c r="JW103" s="238"/>
      <c r="JX103" s="238"/>
      <c r="JY103" s="238"/>
      <c r="JZ103" s="238"/>
      <c r="KA103" s="238"/>
      <c r="KB103" s="238"/>
      <c r="KC103" s="238"/>
      <c r="KD103" s="238"/>
    </row>
    <row r="104" spans="1:290" s="237" customFormat="1" ht="63" customHeight="1" x14ac:dyDescent="0.25">
      <c r="A104" s="239" t="s">
        <v>1</v>
      </c>
      <c r="B104" s="173" t="s">
        <v>127</v>
      </c>
      <c r="C104" s="172" t="s">
        <v>7</v>
      </c>
      <c r="D104" s="171" t="s">
        <v>57</v>
      </c>
      <c r="E104" s="171" t="s">
        <v>176</v>
      </c>
      <c r="F104" s="171" t="s">
        <v>179</v>
      </c>
      <c r="G104" s="170">
        <v>600</v>
      </c>
      <c r="H104" s="169">
        <f>H105</f>
        <v>66518343</v>
      </c>
      <c r="I104" s="169">
        <f t="shared" ref="I104:M104" si="62">I105</f>
        <v>66518343</v>
      </c>
      <c r="J104" s="169">
        <f t="shared" si="62"/>
        <v>66527309</v>
      </c>
      <c r="K104" s="169">
        <f t="shared" si="62"/>
        <v>66527309</v>
      </c>
      <c r="L104" s="169">
        <f t="shared" si="62"/>
        <v>66545765</v>
      </c>
      <c r="M104" s="169">
        <f t="shared" si="62"/>
        <v>66545765</v>
      </c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8"/>
      <c r="AG104" s="238"/>
      <c r="AH104" s="238"/>
      <c r="AI104" s="238"/>
      <c r="AJ104" s="238"/>
      <c r="AK104" s="238"/>
      <c r="AL104" s="238"/>
      <c r="AM104" s="238"/>
      <c r="AN104" s="238"/>
      <c r="AO104" s="238"/>
      <c r="AP104" s="238"/>
      <c r="AQ104" s="238"/>
      <c r="AR104" s="238"/>
      <c r="AS104" s="238"/>
      <c r="AT104" s="238"/>
      <c r="AU104" s="238"/>
      <c r="AV104" s="238"/>
      <c r="AW104" s="238"/>
      <c r="AX104" s="238"/>
      <c r="AY104" s="238"/>
      <c r="AZ104" s="238"/>
      <c r="BA104" s="238"/>
      <c r="BB104" s="238"/>
      <c r="BC104" s="238"/>
      <c r="BD104" s="238"/>
      <c r="BE104" s="238"/>
      <c r="BF104" s="238"/>
      <c r="BG104" s="238"/>
      <c r="BH104" s="238"/>
      <c r="BI104" s="238"/>
      <c r="BJ104" s="238"/>
      <c r="BK104" s="238"/>
      <c r="BL104" s="238"/>
      <c r="BM104" s="238"/>
      <c r="BN104" s="238"/>
      <c r="BO104" s="238"/>
      <c r="BP104" s="238"/>
      <c r="BQ104" s="238"/>
      <c r="BR104" s="238"/>
      <c r="BS104" s="238"/>
      <c r="BT104" s="238"/>
      <c r="BU104" s="238"/>
      <c r="BV104" s="238"/>
      <c r="BW104" s="238"/>
      <c r="BX104" s="238"/>
      <c r="BY104" s="238"/>
      <c r="BZ104" s="238"/>
      <c r="CA104" s="238"/>
      <c r="CB104" s="238"/>
      <c r="CC104" s="238"/>
      <c r="CD104" s="238"/>
      <c r="CE104" s="238"/>
      <c r="CF104" s="238"/>
      <c r="CG104" s="238"/>
      <c r="CH104" s="238"/>
      <c r="CI104" s="238"/>
      <c r="CJ104" s="238"/>
      <c r="CK104" s="238"/>
      <c r="CL104" s="238"/>
      <c r="CM104" s="238"/>
      <c r="CN104" s="238"/>
      <c r="CO104" s="238"/>
      <c r="CP104" s="238"/>
      <c r="CQ104" s="238"/>
      <c r="CR104" s="238"/>
      <c r="CS104" s="238"/>
      <c r="CT104" s="238"/>
      <c r="CU104" s="238"/>
      <c r="CV104" s="238"/>
      <c r="CW104" s="238"/>
      <c r="CX104" s="238"/>
      <c r="CY104" s="238"/>
      <c r="CZ104" s="238"/>
      <c r="DA104" s="238"/>
      <c r="DB104" s="238"/>
      <c r="DC104" s="238"/>
      <c r="DD104" s="238"/>
      <c r="DE104" s="238"/>
      <c r="DF104" s="238"/>
      <c r="DG104" s="238"/>
      <c r="DH104" s="238"/>
      <c r="DI104" s="238"/>
      <c r="DJ104" s="238"/>
      <c r="DK104" s="238"/>
      <c r="DL104" s="238"/>
      <c r="DM104" s="238"/>
      <c r="DN104" s="238"/>
      <c r="DO104" s="238"/>
      <c r="DP104" s="238"/>
      <c r="DQ104" s="238"/>
      <c r="DR104" s="238"/>
      <c r="DS104" s="238"/>
      <c r="DT104" s="238"/>
      <c r="DU104" s="238"/>
      <c r="DV104" s="238"/>
      <c r="DW104" s="238"/>
      <c r="DX104" s="238"/>
      <c r="DY104" s="238"/>
      <c r="DZ104" s="238"/>
      <c r="EA104" s="238"/>
      <c r="EB104" s="238"/>
      <c r="EC104" s="238"/>
      <c r="ED104" s="238"/>
      <c r="EE104" s="238"/>
      <c r="EF104" s="238"/>
      <c r="EG104" s="238"/>
      <c r="EH104" s="238"/>
      <c r="EI104" s="238"/>
      <c r="EJ104" s="238"/>
      <c r="EK104" s="238"/>
      <c r="EL104" s="238"/>
      <c r="EM104" s="238"/>
      <c r="EN104" s="238"/>
      <c r="EO104" s="238"/>
      <c r="EP104" s="238"/>
      <c r="EQ104" s="238"/>
      <c r="ER104" s="238"/>
      <c r="ES104" s="238"/>
      <c r="ET104" s="238"/>
      <c r="EU104" s="238"/>
      <c r="EV104" s="238"/>
      <c r="EW104" s="238"/>
      <c r="EX104" s="238"/>
      <c r="EY104" s="238"/>
      <c r="EZ104" s="238"/>
      <c r="FA104" s="238"/>
      <c r="FB104" s="238"/>
      <c r="FC104" s="238"/>
      <c r="FD104" s="238"/>
      <c r="FE104" s="238"/>
      <c r="FF104" s="238"/>
      <c r="FG104" s="238"/>
      <c r="FH104" s="238"/>
      <c r="FI104" s="238"/>
      <c r="FJ104" s="238"/>
      <c r="FK104" s="238"/>
      <c r="FL104" s="238"/>
      <c r="FM104" s="238"/>
      <c r="FN104" s="238"/>
      <c r="FO104" s="238"/>
      <c r="FP104" s="238"/>
      <c r="FQ104" s="238"/>
      <c r="FR104" s="238"/>
      <c r="FS104" s="238"/>
      <c r="FT104" s="238"/>
      <c r="FU104" s="238"/>
      <c r="FV104" s="238"/>
      <c r="FW104" s="238"/>
      <c r="FX104" s="238"/>
      <c r="FY104" s="238"/>
      <c r="FZ104" s="238"/>
      <c r="GA104" s="238"/>
      <c r="GB104" s="238"/>
      <c r="GC104" s="238"/>
      <c r="GD104" s="238"/>
      <c r="GE104" s="238"/>
      <c r="GF104" s="238"/>
      <c r="GG104" s="238"/>
      <c r="GH104" s="238"/>
      <c r="GI104" s="238"/>
      <c r="GJ104" s="238"/>
      <c r="GK104" s="238"/>
      <c r="GL104" s="238"/>
      <c r="GM104" s="238"/>
      <c r="GN104" s="238"/>
      <c r="GO104" s="238"/>
      <c r="GP104" s="238"/>
      <c r="GQ104" s="238"/>
      <c r="GR104" s="238"/>
      <c r="GS104" s="238"/>
      <c r="GT104" s="238"/>
      <c r="GU104" s="238"/>
      <c r="GV104" s="238"/>
      <c r="GW104" s="238"/>
      <c r="GX104" s="238"/>
      <c r="GY104" s="238"/>
      <c r="GZ104" s="238"/>
      <c r="HA104" s="238"/>
      <c r="HB104" s="238"/>
      <c r="HC104" s="238"/>
      <c r="HD104" s="238"/>
      <c r="HE104" s="238"/>
      <c r="HF104" s="238"/>
      <c r="HG104" s="238"/>
      <c r="HH104" s="238"/>
      <c r="HI104" s="238"/>
      <c r="HJ104" s="238"/>
      <c r="HK104" s="238"/>
      <c r="HL104" s="238"/>
      <c r="HM104" s="238"/>
      <c r="HN104" s="238"/>
      <c r="HO104" s="238"/>
      <c r="HP104" s="238"/>
      <c r="HQ104" s="238"/>
      <c r="HR104" s="238"/>
      <c r="HS104" s="238"/>
      <c r="HT104" s="238"/>
      <c r="HU104" s="238"/>
      <c r="HV104" s="238"/>
      <c r="HW104" s="238"/>
      <c r="HX104" s="238"/>
      <c r="HY104" s="238"/>
      <c r="HZ104" s="238"/>
      <c r="IA104" s="238"/>
      <c r="IB104" s="238"/>
      <c r="IC104" s="238"/>
      <c r="ID104" s="238"/>
      <c r="IE104" s="238"/>
      <c r="IF104" s="238"/>
      <c r="IG104" s="238"/>
      <c r="IH104" s="238"/>
      <c r="II104" s="238"/>
      <c r="IJ104" s="238"/>
      <c r="IK104" s="238"/>
      <c r="IL104" s="238"/>
      <c r="IM104" s="238"/>
      <c r="IN104" s="238"/>
      <c r="IO104" s="238"/>
      <c r="IP104" s="238"/>
      <c r="IQ104" s="238"/>
      <c r="IR104" s="238"/>
      <c r="IS104" s="238"/>
      <c r="IT104" s="238"/>
      <c r="IU104" s="238"/>
      <c r="IV104" s="238"/>
      <c r="IW104" s="238"/>
      <c r="IX104" s="238"/>
      <c r="IY104" s="238"/>
      <c r="IZ104" s="238"/>
      <c r="JA104" s="238"/>
      <c r="JB104" s="238"/>
      <c r="JC104" s="238"/>
      <c r="JD104" s="238"/>
      <c r="JE104" s="238"/>
      <c r="JF104" s="238"/>
      <c r="JG104" s="238"/>
      <c r="JH104" s="238"/>
      <c r="JI104" s="238"/>
      <c r="JJ104" s="238"/>
      <c r="JK104" s="238"/>
      <c r="JL104" s="238"/>
      <c r="JM104" s="238"/>
      <c r="JN104" s="238"/>
      <c r="JO104" s="238"/>
      <c r="JP104" s="238"/>
      <c r="JQ104" s="238"/>
      <c r="JR104" s="238"/>
      <c r="JS104" s="238"/>
      <c r="JT104" s="238"/>
      <c r="JU104" s="238"/>
      <c r="JV104" s="238"/>
      <c r="JW104" s="238"/>
      <c r="JX104" s="238"/>
      <c r="JY104" s="238"/>
      <c r="JZ104" s="238"/>
      <c r="KA104" s="238"/>
      <c r="KB104" s="238"/>
      <c r="KC104" s="238"/>
      <c r="KD104" s="238"/>
    </row>
    <row r="105" spans="1:290" s="237" customFormat="1" ht="31.5" customHeight="1" x14ac:dyDescent="0.25">
      <c r="A105" s="224" t="s">
        <v>1</v>
      </c>
      <c r="B105" s="189" t="s">
        <v>128</v>
      </c>
      <c r="C105" s="190" t="s">
        <v>7</v>
      </c>
      <c r="D105" s="185" t="s">
        <v>57</v>
      </c>
      <c r="E105" s="185" t="s">
        <v>176</v>
      </c>
      <c r="F105" s="185" t="s">
        <v>179</v>
      </c>
      <c r="G105" s="187" t="s">
        <v>3</v>
      </c>
      <c r="H105" s="161">
        <v>66518343</v>
      </c>
      <c r="I105" s="184">
        <v>66518343</v>
      </c>
      <c r="J105" s="183">
        <v>66527309</v>
      </c>
      <c r="K105" s="183">
        <v>66527309</v>
      </c>
      <c r="L105" s="183">
        <v>66545765</v>
      </c>
      <c r="M105" s="182">
        <v>66545765</v>
      </c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238"/>
      <c r="AC105" s="238"/>
      <c r="AD105" s="238"/>
      <c r="AE105" s="238"/>
      <c r="AF105" s="238"/>
      <c r="AG105" s="238"/>
      <c r="AH105" s="238"/>
      <c r="AI105" s="238"/>
      <c r="AJ105" s="238"/>
      <c r="AK105" s="238"/>
      <c r="AL105" s="238"/>
      <c r="AM105" s="238"/>
      <c r="AN105" s="238"/>
      <c r="AO105" s="238"/>
      <c r="AP105" s="238"/>
      <c r="AQ105" s="238"/>
      <c r="AR105" s="238"/>
      <c r="AS105" s="238"/>
      <c r="AT105" s="238"/>
      <c r="AU105" s="238"/>
      <c r="AV105" s="238"/>
      <c r="AW105" s="238"/>
      <c r="AX105" s="238"/>
      <c r="AY105" s="238"/>
      <c r="AZ105" s="238"/>
      <c r="BA105" s="238"/>
      <c r="BB105" s="238"/>
      <c r="BC105" s="238"/>
      <c r="BD105" s="238"/>
      <c r="BE105" s="238"/>
      <c r="BF105" s="238"/>
      <c r="BG105" s="238"/>
      <c r="BH105" s="238"/>
      <c r="BI105" s="238"/>
      <c r="BJ105" s="238"/>
      <c r="BK105" s="238"/>
      <c r="BL105" s="238"/>
      <c r="BM105" s="238"/>
      <c r="BN105" s="238"/>
      <c r="BO105" s="238"/>
      <c r="BP105" s="238"/>
      <c r="BQ105" s="238"/>
      <c r="BR105" s="238"/>
      <c r="BS105" s="238"/>
      <c r="BT105" s="238"/>
      <c r="BU105" s="238"/>
      <c r="BV105" s="238"/>
      <c r="BW105" s="238"/>
      <c r="BX105" s="238"/>
      <c r="BY105" s="238"/>
      <c r="BZ105" s="238"/>
      <c r="CA105" s="238"/>
      <c r="CB105" s="238"/>
      <c r="CC105" s="238"/>
      <c r="CD105" s="238"/>
      <c r="CE105" s="238"/>
      <c r="CF105" s="238"/>
      <c r="CG105" s="238"/>
      <c r="CH105" s="238"/>
      <c r="CI105" s="238"/>
      <c r="CJ105" s="238"/>
      <c r="CK105" s="238"/>
      <c r="CL105" s="238"/>
      <c r="CM105" s="238"/>
      <c r="CN105" s="238"/>
      <c r="CO105" s="238"/>
      <c r="CP105" s="238"/>
      <c r="CQ105" s="238"/>
      <c r="CR105" s="238"/>
      <c r="CS105" s="238"/>
      <c r="CT105" s="238"/>
      <c r="CU105" s="238"/>
      <c r="CV105" s="238"/>
      <c r="CW105" s="238"/>
      <c r="CX105" s="238"/>
      <c r="CY105" s="238"/>
      <c r="CZ105" s="238"/>
      <c r="DA105" s="238"/>
      <c r="DB105" s="238"/>
      <c r="DC105" s="238"/>
      <c r="DD105" s="238"/>
      <c r="DE105" s="238"/>
      <c r="DF105" s="238"/>
      <c r="DG105" s="238"/>
      <c r="DH105" s="238"/>
      <c r="DI105" s="238"/>
      <c r="DJ105" s="238"/>
      <c r="DK105" s="238"/>
      <c r="DL105" s="238"/>
      <c r="DM105" s="238"/>
      <c r="DN105" s="238"/>
      <c r="DO105" s="238"/>
      <c r="DP105" s="238"/>
      <c r="DQ105" s="238"/>
      <c r="DR105" s="238"/>
      <c r="DS105" s="238"/>
      <c r="DT105" s="238"/>
      <c r="DU105" s="238"/>
      <c r="DV105" s="238"/>
      <c r="DW105" s="238"/>
      <c r="DX105" s="238"/>
      <c r="DY105" s="238"/>
      <c r="DZ105" s="238"/>
      <c r="EA105" s="238"/>
      <c r="EB105" s="238"/>
      <c r="EC105" s="238"/>
      <c r="ED105" s="238"/>
      <c r="EE105" s="238"/>
      <c r="EF105" s="238"/>
      <c r="EG105" s="238"/>
      <c r="EH105" s="238"/>
      <c r="EI105" s="238"/>
      <c r="EJ105" s="238"/>
      <c r="EK105" s="238"/>
      <c r="EL105" s="238"/>
      <c r="EM105" s="238"/>
      <c r="EN105" s="238"/>
      <c r="EO105" s="238"/>
      <c r="EP105" s="238"/>
      <c r="EQ105" s="238"/>
      <c r="ER105" s="238"/>
      <c r="ES105" s="238"/>
      <c r="ET105" s="238"/>
      <c r="EU105" s="238"/>
      <c r="EV105" s="238"/>
      <c r="EW105" s="238"/>
      <c r="EX105" s="238"/>
      <c r="EY105" s="238"/>
      <c r="EZ105" s="238"/>
      <c r="FA105" s="238"/>
      <c r="FB105" s="238"/>
      <c r="FC105" s="238"/>
      <c r="FD105" s="238"/>
      <c r="FE105" s="238"/>
      <c r="FF105" s="238"/>
      <c r="FG105" s="238"/>
      <c r="FH105" s="238"/>
      <c r="FI105" s="238"/>
      <c r="FJ105" s="238"/>
      <c r="FK105" s="238"/>
      <c r="FL105" s="238"/>
      <c r="FM105" s="238"/>
      <c r="FN105" s="238"/>
      <c r="FO105" s="238"/>
      <c r="FP105" s="238"/>
      <c r="FQ105" s="238"/>
      <c r="FR105" s="238"/>
      <c r="FS105" s="238"/>
      <c r="FT105" s="238"/>
      <c r="FU105" s="238"/>
      <c r="FV105" s="238"/>
      <c r="FW105" s="238"/>
      <c r="FX105" s="238"/>
      <c r="FY105" s="238"/>
      <c r="FZ105" s="238"/>
      <c r="GA105" s="238"/>
      <c r="GB105" s="238"/>
      <c r="GC105" s="238"/>
      <c r="GD105" s="238"/>
      <c r="GE105" s="238"/>
      <c r="GF105" s="238"/>
      <c r="GG105" s="238"/>
      <c r="GH105" s="238"/>
      <c r="GI105" s="238"/>
      <c r="GJ105" s="238"/>
      <c r="GK105" s="238"/>
      <c r="GL105" s="238"/>
      <c r="GM105" s="238"/>
      <c r="GN105" s="238"/>
      <c r="GO105" s="238"/>
      <c r="GP105" s="238"/>
      <c r="GQ105" s="238"/>
      <c r="GR105" s="238"/>
      <c r="GS105" s="238"/>
      <c r="GT105" s="238"/>
      <c r="GU105" s="238"/>
      <c r="GV105" s="238"/>
      <c r="GW105" s="238"/>
      <c r="GX105" s="238"/>
      <c r="GY105" s="238"/>
      <c r="GZ105" s="238"/>
      <c r="HA105" s="238"/>
      <c r="HB105" s="238"/>
      <c r="HC105" s="238"/>
      <c r="HD105" s="238"/>
      <c r="HE105" s="238"/>
      <c r="HF105" s="238"/>
      <c r="HG105" s="238"/>
      <c r="HH105" s="238"/>
      <c r="HI105" s="238"/>
      <c r="HJ105" s="238"/>
      <c r="HK105" s="238"/>
      <c r="HL105" s="238"/>
      <c r="HM105" s="238"/>
      <c r="HN105" s="238"/>
      <c r="HO105" s="238"/>
      <c r="HP105" s="238"/>
      <c r="HQ105" s="238"/>
      <c r="HR105" s="238"/>
      <c r="HS105" s="238"/>
      <c r="HT105" s="238"/>
      <c r="HU105" s="238"/>
      <c r="HV105" s="238"/>
      <c r="HW105" s="238"/>
      <c r="HX105" s="238"/>
      <c r="HY105" s="238"/>
      <c r="HZ105" s="238"/>
      <c r="IA105" s="238"/>
      <c r="IB105" s="238"/>
      <c r="IC105" s="238"/>
      <c r="ID105" s="238"/>
      <c r="IE105" s="238"/>
      <c r="IF105" s="238"/>
      <c r="IG105" s="238"/>
      <c r="IH105" s="238"/>
      <c r="II105" s="238"/>
      <c r="IJ105" s="238"/>
      <c r="IK105" s="238"/>
      <c r="IL105" s="238"/>
      <c r="IM105" s="238"/>
      <c r="IN105" s="238"/>
      <c r="IO105" s="238"/>
      <c r="IP105" s="238"/>
      <c r="IQ105" s="238"/>
      <c r="IR105" s="238"/>
      <c r="IS105" s="238"/>
      <c r="IT105" s="238"/>
      <c r="IU105" s="238"/>
      <c r="IV105" s="238"/>
      <c r="IW105" s="238"/>
      <c r="IX105" s="238"/>
      <c r="IY105" s="238"/>
      <c r="IZ105" s="238"/>
      <c r="JA105" s="238"/>
      <c r="JB105" s="238"/>
      <c r="JC105" s="238"/>
      <c r="JD105" s="238"/>
      <c r="JE105" s="238"/>
      <c r="JF105" s="238"/>
      <c r="JG105" s="238"/>
      <c r="JH105" s="238"/>
      <c r="JI105" s="238"/>
      <c r="JJ105" s="238"/>
      <c r="JK105" s="238"/>
      <c r="JL105" s="238"/>
      <c r="JM105" s="238"/>
      <c r="JN105" s="238"/>
      <c r="JO105" s="238"/>
      <c r="JP105" s="238"/>
      <c r="JQ105" s="238"/>
      <c r="JR105" s="238"/>
      <c r="JS105" s="238"/>
      <c r="JT105" s="238"/>
      <c r="JU105" s="238"/>
      <c r="JV105" s="238"/>
      <c r="JW105" s="238"/>
      <c r="JX105" s="238"/>
      <c r="JY105" s="238"/>
      <c r="JZ105" s="238"/>
      <c r="KA105" s="238"/>
      <c r="KB105" s="238"/>
      <c r="KC105" s="238"/>
      <c r="KD105" s="238"/>
    </row>
    <row r="106" spans="1:290" s="228" customFormat="1" ht="93.75" x14ac:dyDescent="0.25">
      <c r="A106" s="231" t="s">
        <v>1</v>
      </c>
      <c r="B106" s="178" t="s">
        <v>196</v>
      </c>
      <c r="C106" s="177" t="s">
        <v>7</v>
      </c>
      <c r="D106" s="176" t="s">
        <v>57</v>
      </c>
      <c r="E106" s="176" t="s">
        <v>176</v>
      </c>
      <c r="F106" s="176" t="s">
        <v>197</v>
      </c>
      <c r="G106" s="175" t="s">
        <v>1</v>
      </c>
      <c r="H106" s="174">
        <f>H107</f>
        <v>870895</v>
      </c>
      <c r="I106" s="174">
        <f t="shared" ref="I106:M106" si="63">I107</f>
        <v>870895</v>
      </c>
      <c r="J106" s="174">
        <f t="shared" si="63"/>
        <v>910712</v>
      </c>
      <c r="K106" s="174">
        <f t="shared" si="63"/>
        <v>910712</v>
      </c>
      <c r="L106" s="174">
        <f t="shared" si="63"/>
        <v>947348</v>
      </c>
      <c r="M106" s="174">
        <f t="shared" si="63"/>
        <v>947348</v>
      </c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  <c r="BB106" s="229"/>
      <c r="BC106" s="229"/>
      <c r="BD106" s="229"/>
      <c r="BE106" s="229"/>
      <c r="BF106" s="229"/>
      <c r="BG106" s="229"/>
      <c r="BH106" s="229"/>
      <c r="BI106" s="229"/>
      <c r="BJ106" s="229"/>
      <c r="BK106" s="229"/>
      <c r="BL106" s="229"/>
      <c r="BM106" s="229"/>
      <c r="BN106" s="229"/>
      <c r="BO106" s="229"/>
      <c r="BP106" s="229"/>
      <c r="BQ106" s="229"/>
      <c r="BR106" s="229"/>
      <c r="BS106" s="229"/>
      <c r="BT106" s="229"/>
      <c r="BU106" s="229"/>
      <c r="BV106" s="229"/>
      <c r="BW106" s="229"/>
      <c r="BX106" s="229"/>
      <c r="BY106" s="229"/>
      <c r="BZ106" s="229"/>
      <c r="CA106" s="229"/>
      <c r="CB106" s="229"/>
      <c r="CC106" s="229"/>
      <c r="CD106" s="229"/>
      <c r="CE106" s="229"/>
      <c r="CF106" s="229"/>
      <c r="CG106" s="229"/>
      <c r="CH106" s="229"/>
      <c r="CI106" s="229"/>
      <c r="CJ106" s="229"/>
      <c r="CK106" s="229"/>
      <c r="CL106" s="229"/>
      <c r="CM106" s="229"/>
      <c r="CN106" s="229"/>
      <c r="CO106" s="229"/>
      <c r="CP106" s="229"/>
      <c r="CQ106" s="229"/>
      <c r="CR106" s="229"/>
      <c r="CS106" s="229"/>
      <c r="CT106" s="229"/>
      <c r="CU106" s="229"/>
      <c r="CV106" s="229"/>
      <c r="CW106" s="229"/>
      <c r="CX106" s="229"/>
      <c r="CY106" s="229"/>
      <c r="CZ106" s="229"/>
      <c r="DA106" s="229"/>
      <c r="DB106" s="229"/>
      <c r="DC106" s="229"/>
      <c r="DD106" s="229"/>
      <c r="DE106" s="229"/>
      <c r="DF106" s="229"/>
      <c r="DG106" s="229"/>
      <c r="DH106" s="229"/>
      <c r="DI106" s="229"/>
      <c r="DJ106" s="229"/>
      <c r="DK106" s="229"/>
      <c r="DL106" s="229"/>
      <c r="DM106" s="229"/>
      <c r="DN106" s="229"/>
      <c r="DO106" s="229"/>
      <c r="DP106" s="229"/>
      <c r="DQ106" s="229"/>
      <c r="DR106" s="229"/>
      <c r="DS106" s="229"/>
      <c r="DT106" s="229"/>
      <c r="DU106" s="229"/>
      <c r="DV106" s="229"/>
      <c r="DW106" s="229"/>
      <c r="DX106" s="229"/>
      <c r="DY106" s="229"/>
      <c r="DZ106" s="229"/>
      <c r="EA106" s="229"/>
      <c r="EB106" s="229"/>
      <c r="EC106" s="229"/>
      <c r="ED106" s="229"/>
      <c r="EE106" s="229"/>
      <c r="EF106" s="229"/>
      <c r="EG106" s="229"/>
      <c r="EH106" s="229"/>
      <c r="EI106" s="229"/>
      <c r="EJ106" s="229"/>
      <c r="EK106" s="229"/>
      <c r="EL106" s="229"/>
      <c r="EM106" s="229"/>
      <c r="EN106" s="229"/>
      <c r="EO106" s="229"/>
      <c r="EP106" s="229"/>
      <c r="EQ106" s="229"/>
      <c r="ER106" s="229"/>
      <c r="ES106" s="229"/>
      <c r="ET106" s="229"/>
      <c r="EU106" s="229"/>
      <c r="EV106" s="229"/>
      <c r="EW106" s="229"/>
      <c r="EX106" s="229"/>
      <c r="EY106" s="229"/>
      <c r="EZ106" s="229"/>
      <c r="FA106" s="229"/>
      <c r="FB106" s="229"/>
      <c r="FC106" s="229"/>
      <c r="FD106" s="229"/>
      <c r="FE106" s="229"/>
      <c r="FF106" s="229"/>
      <c r="FG106" s="229"/>
      <c r="FH106" s="229"/>
      <c r="FI106" s="229"/>
      <c r="FJ106" s="229"/>
      <c r="FK106" s="229"/>
      <c r="FL106" s="229"/>
      <c r="FM106" s="229"/>
      <c r="FN106" s="229"/>
      <c r="FO106" s="229"/>
      <c r="FP106" s="229"/>
      <c r="FQ106" s="229"/>
      <c r="FR106" s="229"/>
      <c r="FS106" s="229"/>
      <c r="FT106" s="229"/>
      <c r="FU106" s="229"/>
      <c r="FV106" s="229"/>
      <c r="FW106" s="229"/>
      <c r="FX106" s="229"/>
      <c r="FY106" s="229"/>
      <c r="FZ106" s="229"/>
      <c r="GA106" s="229"/>
      <c r="GB106" s="229"/>
      <c r="GC106" s="229"/>
      <c r="GD106" s="229"/>
      <c r="GE106" s="229"/>
      <c r="GF106" s="229"/>
      <c r="GG106" s="229"/>
      <c r="GH106" s="229"/>
      <c r="GI106" s="229"/>
      <c r="GJ106" s="229"/>
      <c r="GK106" s="229"/>
      <c r="GL106" s="229"/>
      <c r="GM106" s="229"/>
      <c r="GN106" s="229"/>
      <c r="GO106" s="229"/>
      <c r="GP106" s="229"/>
      <c r="GQ106" s="229"/>
      <c r="GR106" s="229"/>
      <c r="GS106" s="229"/>
      <c r="GT106" s="229"/>
      <c r="GU106" s="229"/>
      <c r="GV106" s="229"/>
      <c r="GW106" s="229"/>
      <c r="GX106" s="229"/>
      <c r="GY106" s="229"/>
      <c r="GZ106" s="229"/>
      <c r="HA106" s="229"/>
      <c r="HB106" s="229"/>
      <c r="HC106" s="229"/>
      <c r="HD106" s="229"/>
      <c r="HE106" s="229"/>
      <c r="HF106" s="229"/>
      <c r="HG106" s="229"/>
      <c r="HH106" s="229"/>
      <c r="HI106" s="229"/>
      <c r="HJ106" s="229"/>
      <c r="HK106" s="229"/>
      <c r="HL106" s="229"/>
      <c r="HM106" s="229"/>
      <c r="HN106" s="229"/>
      <c r="HO106" s="229"/>
      <c r="HP106" s="229"/>
      <c r="HQ106" s="229"/>
      <c r="HR106" s="229"/>
      <c r="HS106" s="229"/>
      <c r="HT106" s="229"/>
      <c r="HU106" s="229"/>
      <c r="HV106" s="229"/>
      <c r="HW106" s="229"/>
      <c r="HX106" s="229"/>
      <c r="HY106" s="229"/>
      <c r="HZ106" s="229"/>
      <c r="IA106" s="229"/>
      <c r="IB106" s="229"/>
      <c r="IC106" s="229"/>
      <c r="ID106" s="229"/>
      <c r="IE106" s="229"/>
      <c r="IF106" s="229"/>
      <c r="IG106" s="229"/>
      <c r="IH106" s="229"/>
      <c r="II106" s="229"/>
      <c r="IJ106" s="229"/>
      <c r="IK106" s="229"/>
      <c r="IL106" s="229"/>
      <c r="IM106" s="229"/>
      <c r="IN106" s="229"/>
      <c r="IO106" s="229"/>
      <c r="IP106" s="229"/>
      <c r="IQ106" s="229"/>
      <c r="IR106" s="229"/>
      <c r="IS106" s="229"/>
      <c r="IT106" s="229"/>
      <c r="IU106" s="229"/>
      <c r="IV106" s="229"/>
      <c r="IW106" s="229"/>
      <c r="IX106" s="229"/>
      <c r="IY106" s="229"/>
      <c r="IZ106" s="229"/>
      <c r="JA106" s="229"/>
      <c r="JB106" s="229"/>
      <c r="JC106" s="229"/>
      <c r="JD106" s="229"/>
      <c r="JE106" s="229"/>
      <c r="JF106" s="229"/>
      <c r="JG106" s="229"/>
      <c r="JH106" s="229"/>
      <c r="JI106" s="229"/>
      <c r="JJ106" s="229"/>
      <c r="JK106" s="229"/>
      <c r="JL106" s="229"/>
      <c r="JM106" s="229"/>
      <c r="JN106" s="229"/>
      <c r="JO106" s="229"/>
      <c r="JP106" s="229"/>
      <c r="JQ106" s="229"/>
      <c r="JR106" s="229"/>
      <c r="JS106" s="229"/>
      <c r="JT106" s="229"/>
      <c r="JU106" s="229"/>
      <c r="JV106" s="229"/>
      <c r="JW106" s="229"/>
      <c r="JX106" s="229"/>
      <c r="JY106" s="229"/>
      <c r="JZ106" s="229"/>
      <c r="KA106" s="229"/>
      <c r="KB106" s="229"/>
      <c r="KC106" s="229"/>
      <c r="KD106" s="229"/>
    </row>
    <row r="107" spans="1:290" s="228" customFormat="1" ht="37.5" x14ac:dyDescent="0.25">
      <c r="A107" s="227" t="s">
        <v>1</v>
      </c>
      <c r="B107" s="173" t="s">
        <v>142</v>
      </c>
      <c r="C107" s="172" t="s">
        <v>7</v>
      </c>
      <c r="D107" s="171" t="s">
        <v>57</v>
      </c>
      <c r="E107" s="171" t="s">
        <v>176</v>
      </c>
      <c r="F107" s="171" t="s">
        <v>197</v>
      </c>
      <c r="G107" s="170">
        <v>300</v>
      </c>
      <c r="H107" s="169">
        <f>H108</f>
        <v>870895</v>
      </c>
      <c r="I107" s="169">
        <f t="shared" ref="I107:M107" si="64">I108</f>
        <v>870895</v>
      </c>
      <c r="J107" s="169">
        <f t="shared" si="64"/>
        <v>910712</v>
      </c>
      <c r="K107" s="169">
        <f t="shared" si="64"/>
        <v>910712</v>
      </c>
      <c r="L107" s="169">
        <f t="shared" si="64"/>
        <v>947348</v>
      </c>
      <c r="M107" s="169">
        <f t="shared" si="64"/>
        <v>947348</v>
      </c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  <c r="BB107" s="229"/>
      <c r="BC107" s="229"/>
      <c r="BD107" s="229"/>
      <c r="BE107" s="229"/>
      <c r="BF107" s="229"/>
      <c r="BG107" s="229"/>
      <c r="BH107" s="229"/>
      <c r="BI107" s="229"/>
      <c r="BJ107" s="229"/>
      <c r="BK107" s="229"/>
      <c r="BL107" s="229"/>
      <c r="BM107" s="229"/>
      <c r="BN107" s="229"/>
      <c r="BO107" s="229"/>
      <c r="BP107" s="229"/>
      <c r="BQ107" s="229"/>
      <c r="BR107" s="229"/>
      <c r="BS107" s="229"/>
      <c r="BT107" s="229"/>
      <c r="BU107" s="229"/>
      <c r="BV107" s="229"/>
      <c r="BW107" s="229"/>
      <c r="BX107" s="229"/>
      <c r="BY107" s="229"/>
      <c r="BZ107" s="229"/>
      <c r="CA107" s="229"/>
      <c r="CB107" s="229"/>
      <c r="CC107" s="229"/>
      <c r="CD107" s="229"/>
      <c r="CE107" s="229"/>
      <c r="CF107" s="229"/>
      <c r="CG107" s="229"/>
      <c r="CH107" s="229"/>
      <c r="CI107" s="229"/>
      <c r="CJ107" s="229"/>
      <c r="CK107" s="229"/>
      <c r="CL107" s="229"/>
      <c r="CM107" s="229"/>
      <c r="CN107" s="229"/>
      <c r="CO107" s="229"/>
      <c r="CP107" s="229"/>
      <c r="CQ107" s="229"/>
      <c r="CR107" s="229"/>
      <c r="CS107" s="229"/>
      <c r="CT107" s="229"/>
      <c r="CU107" s="229"/>
      <c r="CV107" s="229"/>
      <c r="CW107" s="229"/>
      <c r="CX107" s="229"/>
      <c r="CY107" s="229"/>
      <c r="CZ107" s="229"/>
      <c r="DA107" s="229"/>
      <c r="DB107" s="229"/>
      <c r="DC107" s="229"/>
      <c r="DD107" s="229"/>
      <c r="DE107" s="229"/>
      <c r="DF107" s="229"/>
      <c r="DG107" s="229"/>
      <c r="DH107" s="229"/>
      <c r="DI107" s="229"/>
      <c r="DJ107" s="229"/>
      <c r="DK107" s="229"/>
      <c r="DL107" s="229"/>
      <c r="DM107" s="229"/>
      <c r="DN107" s="229"/>
      <c r="DO107" s="229"/>
      <c r="DP107" s="229"/>
      <c r="DQ107" s="229"/>
      <c r="DR107" s="229"/>
      <c r="DS107" s="229"/>
      <c r="DT107" s="229"/>
      <c r="DU107" s="229"/>
      <c r="DV107" s="229"/>
      <c r="DW107" s="229"/>
      <c r="DX107" s="229"/>
      <c r="DY107" s="229"/>
      <c r="DZ107" s="229"/>
      <c r="EA107" s="229"/>
      <c r="EB107" s="229"/>
      <c r="EC107" s="229"/>
      <c r="ED107" s="229"/>
      <c r="EE107" s="229"/>
      <c r="EF107" s="229"/>
      <c r="EG107" s="229"/>
      <c r="EH107" s="229"/>
      <c r="EI107" s="229"/>
      <c r="EJ107" s="229"/>
      <c r="EK107" s="229"/>
      <c r="EL107" s="229"/>
      <c r="EM107" s="229"/>
      <c r="EN107" s="229"/>
      <c r="EO107" s="229"/>
      <c r="EP107" s="229"/>
      <c r="EQ107" s="229"/>
      <c r="ER107" s="229"/>
      <c r="ES107" s="229"/>
      <c r="ET107" s="229"/>
      <c r="EU107" s="229"/>
      <c r="EV107" s="229"/>
      <c r="EW107" s="229"/>
      <c r="EX107" s="229"/>
      <c r="EY107" s="229"/>
      <c r="EZ107" s="229"/>
      <c r="FA107" s="229"/>
      <c r="FB107" s="229"/>
      <c r="FC107" s="229"/>
      <c r="FD107" s="229"/>
      <c r="FE107" s="229"/>
      <c r="FF107" s="229"/>
      <c r="FG107" s="229"/>
      <c r="FH107" s="229"/>
      <c r="FI107" s="229"/>
      <c r="FJ107" s="229"/>
      <c r="FK107" s="229"/>
      <c r="FL107" s="229"/>
      <c r="FM107" s="229"/>
      <c r="FN107" s="229"/>
      <c r="FO107" s="229"/>
      <c r="FP107" s="229"/>
      <c r="FQ107" s="229"/>
      <c r="FR107" s="229"/>
      <c r="FS107" s="229"/>
      <c r="FT107" s="229"/>
      <c r="FU107" s="229"/>
      <c r="FV107" s="229"/>
      <c r="FW107" s="229"/>
      <c r="FX107" s="229"/>
      <c r="FY107" s="229"/>
      <c r="FZ107" s="229"/>
      <c r="GA107" s="229"/>
      <c r="GB107" s="229"/>
      <c r="GC107" s="229"/>
      <c r="GD107" s="229"/>
      <c r="GE107" s="229"/>
      <c r="GF107" s="229"/>
      <c r="GG107" s="229"/>
      <c r="GH107" s="229"/>
      <c r="GI107" s="229"/>
      <c r="GJ107" s="229"/>
      <c r="GK107" s="229"/>
      <c r="GL107" s="229"/>
      <c r="GM107" s="229"/>
      <c r="GN107" s="229"/>
      <c r="GO107" s="229"/>
      <c r="GP107" s="229"/>
      <c r="GQ107" s="229"/>
      <c r="GR107" s="229"/>
      <c r="GS107" s="229"/>
      <c r="GT107" s="229"/>
      <c r="GU107" s="229"/>
      <c r="GV107" s="229"/>
      <c r="GW107" s="229"/>
      <c r="GX107" s="229"/>
      <c r="GY107" s="229"/>
      <c r="GZ107" s="229"/>
      <c r="HA107" s="229"/>
      <c r="HB107" s="229"/>
      <c r="HC107" s="229"/>
      <c r="HD107" s="229"/>
      <c r="HE107" s="229"/>
      <c r="HF107" s="229"/>
      <c r="HG107" s="229"/>
      <c r="HH107" s="229"/>
      <c r="HI107" s="229"/>
      <c r="HJ107" s="229"/>
      <c r="HK107" s="229"/>
      <c r="HL107" s="229"/>
      <c r="HM107" s="229"/>
      <c r="HN107" s="229"/>
      <c r="HO107" s="229"/>
      <c r="HP107" s="229"/>
      <c r="HQ107" s="229"/>
      <c r="HR107" s="229"/>
      <c r="HS107" s="229"/>
      <c r="HT107" s="229"/>
      <c r="HU107" s="229"/>
      <c r="HV107" s="229"/>
      <c r="HW107" s="229"/>
      <c r="HX107" s="229"/>
      <c r="HY107" s="229"/>
      <c r="HZ107" s="229"/>
      <c r="IA107" s="229"/>
      <c r="IB107" s="229"/>
      <c r="IC107" s="229"/>
      <c r="ID107" s="229"/>
      <c r="IE107" s="229"/>
      <c r="IF107" s="229"/>
      <c r="IG107" s="229"/>
      <c r="IH107" s="229"/>
      <c r="II107" s="229"/>
      <c r="IJ107" s="229"/>
      <c r="IK107" s="229"/>
      <c r="IL107" s="229"/>
      <c r="IM107" s="229"/>
      <c r="IN107" s="229"/>
      <c r="IO107" s="229"/>
      <c r="IP107" s="229"/>
      <c r="IQ107" s="229"/>
      <c r="IR107" s="229"/>
      <c r="IS107" s="229"/>
      <c r="IT107" s="229"/>
      <c r="IU107" s="229"/>
      <c r="IV107" s="229"/>
      <c r="IW107" s="229"/>
      <c r="IX107" s="229"/>
      <c r="IY107" s="229"/>
      <c r="IZ107" s="229"/>
      <c r="JA107" s="229"/>
      <c r="JB107" s="229"/>
      <c r="JC107" s="229"/>
      <c r="JD107" s="229"/>
      <c r="JE107" s="229"/>
      <c r="JF107" s="229"/>
      <c r="JG107" s="229"/>
      <c r="JH107" s="229"/>
      <c r="JI107" s="229"/>
      <c r="JJ107" s="229"/>
      <c r="JK107" s="229"/>
      <c r="JL107" s="229"/>
      <c r="JM107" s="229"/>
      <c r="JN107" s="229"/>
      <c r="JO107" s="229"/>
      <c r="JP107" s="229"/>
      <c r="JQ107" s="229"/>
      <c r="JR107" s="229"/>
      <c r="JS107" s="229"/>
      <c r="JT107" s="229"/>
      <c r="JU107" s="229"/>
      <c r="JV107" s="229"/>
      <c r="JW107" s="229"/>
      <c r="JX107" s="229"/>
      <c r="JY107" s="229"/>
      <c r="JZ107" s="229"/>
      <c r="KA107" s="229"/>
      <c r="KB107" s="229"/>
      <c r="KC107" s="229"/>
      <c r="KD107" s="229"/>
    </row>
    <row r="108" spans="1:290" s="228" customFormat="1" ht="37.5" x14ac:dyDescent="0.25">
      <c r="A108" s="222" t="s">
        <v>1</v>
      </c>
      <c r="B108" s="189" t="s">
        <v>143</v>
      </c>
      <c r="C108" s="190" t="s">
        <v>7</v>
      </c>
      <c r="D108" s="185" t="s">
        <v>57</v>
      </c>
      <c r="E108" s="185" t="s">
        <v>176</v>
      </c>
      <c r="F108" s="185" t="s">
        <v>197</v>
      </c>
      <c r="G108" s="187" t="s">
        <v>144</v>
      </c>
      <c r="H108" s="161">
        <v>870895</v>
      </c>
      <c r="I108" s="184">
        <v>870895</v>
      </c>
      <c r="J108" s="183">
        <v>910712</v>
      </c>
      <c r="K108" s="183">
        <v>910712</v>
      </c>
      <c r="L108" s="183">
        <v>947348</v>
      </c>
      <c r="M108" s="182">
        <v>947348</v>
      </c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  <c r="BB108" s="229"/>
      <c r="BC108" s="229"/>
      <c r="BD108" s="229"/>
      <c r="BE108" s="229"/>
      <c r="BF108" s="229"/>
      <c r="BG108" s="229"/>
      <c r="BH108" s="229"/>
      <c r="BI108" s="229"/>
      <c r="BJ108" s="229"/>
      <c r="BK108" s="229"/>
      <c r="BL108" s="229"/>
      <c r="BM108" s="229"/>
      <c r="BN108" s="229"/>
      <c r="BO108" s="229"/>
      <c r="BP108" s="229"/>
      <c r="BQ108" s="229"/>
      <c r="BR108" s="229"/>
      <c r="BS108" s="229"/>
      <c r="BT108" s="229"/>
      <c r="BU108" s="229"/>
      <c r="BV108" s="229"/>
      <c r="BW108" s="229"/>
      <c r="BX108" s="229"/>
      <c r="BY108" s="229"/>
      <c r="BZ108" s="229"/>
      <c r="CA108" s="229"/>
      <c r="CB108" s="229"/>
      <c r="CC108" s="229"/>
      <c r="CD108" s="229"/>
      <c r="CE108" s="229"/>
      <c r="CF108" s="229"/>
      <c r="CG108" s="229"/>
      <c r="CH108" s="229"/>
      <c r="CI108" s="229"/>
      <c r="CJ108" s="229"/>
      <c r="CK108" s="229"/>
      <c r="CL108" s="229"/>
      <c r="CM108" s="229"/>
      <c r="CN108" s="229"/>
      <c r="CO108" s="229"/>
      <c r="CP108" s="229"/>
      <c r="CQ108" s="229"/>
      <c r="CR108" s="229"/>
      <c r="CS108" s="229"/>
      <c r="CT108" s="229"/>
      <c r="CU108" s="229"/>
      <c r="CV108" s="229"/>
      <c r="CW108" s="229"/>
      <c r="CX108" s="229"/>
      <c r="CY108" s="229"/>
      <c r="CZ108" s="229"/>
      <c r="DA108" s="229"/>
      <c r="DB108" s="229"/>
      <c r="DC108" s="229"/>
      <c r="DD108" s="229"/>
      <c r="DE108" s="229"/>
      <c r="DF108" s="229"/>
      <c r="DG108" s="229"/>
      <c r="DH108" s="229"/>
      <c r="DI108" s="229"/>
      <c r="DJ108" s="229"/>
      <c r="DK108" s="229"/>
      <c r="DL108" s="229"/>
      <c r="DM108" s="229"/>
      <c r="DN108" s="229"/>
      <c r="DO108" s="229"/>
      <c r="DP108" s="229"/>
      <c r="DQ108" s="229"/>
      <c r="DR108" s="229"/>
      <c r="DS108" s="229"/>
      <c r="DT108" s="229"/>
      <c r="DU108" s="229"/>
      <c r="DV108" s="229"/>
      <c r="DW108" s="229"/>
      <c r="DX108" s="229"/>
      <c r="DY108" s="229"/>
      <c r="DZ108" s="229"/>
      <c r="EA108" s="229"/>
      <c r="EB108" s="229"/>
      <c r="EC108" s="229"/>
      <c r="ED108" s="229"/>
      <c r="EE108" s="229"/>
      <c r="EF108" s="229"/>
      <c r="EG108" s="229"/>
      <c r="EH108" s="229"/>
      <c r="EI108" s="229"/>
      <c r="EJ108" s="229"/>
      <c r="EK108" s="229"/>
      <c r="EL108" s="229"/>
      <c r="EM108" s="229"/>
      <c r="EN108" s="229"/>
      <c r="EO108" s="229"/>
      <c r="EP108" s="229"/>
      <c r="EQ108" s="229"/>
      <c r="ER108" s="229"/>
      <c r="ES108" s="229"/>
      <c r="ET108" s="229"/>
      <c r="EU108" s="229"/>
      <c r="EV108" s="229"/>
      <c r="EW108" s="229"/>
      <c r="EX108" s="229"/>
      <c r="EY108" s="229"/>
      <c r="EZ108" s="229"/>
      <c r="FA108" s="229"/>
      <c r="FB108" s="229"/>
      <c r="FC108" s="229"/>
      <c r="FD108" s="229"/>
      <c r="FE108" s="229"/>
      <c r="FF108" s="229"/>
      <c r="FG108" s="229"/>
      <c r="FH108" s="229"/>
      <c r="FI108" s="229"/>
      <c r="FJ108" s="229"/>
      <c r="FK108" s="229"/>
      <c r="FL108" s="229"/>
      <c r="FM108" s="229"/>
      <c r="FN108" s="229"/>
      <c r="FO108" s="229"/>
      <c r="FP108" s="229"/>
      <c r="FQ108" s="229"/>
      <c r="FR108" s="229"/>
      <c r="FS108" s="229"/>
      <c r="FT108" s="229"/>
      <c r="FU108" s="229"/>
      <c r="FV108" s="229"/>
      <c r="FW108" s="229"/>
      <c r="FX108" s="229"/>
      <c r="FY108" s="229"/>
      <c r="FZ108" s="229"/>
      <c r="GA108" s="229"/>
      <c r="GB108" s="229"/>
      <c r="GC108" s="229"/>
      <c r="GD108" s="229"/>
      <c r="GE108" s="229"/>
      <c r="GF108" s="229"/>
      <c r="GG108" s="229"/>
      <c r="GH108" s="229"/>
      <c r="GI108" s="229"/>
      <c r="GJ108" s="229"/>
      <c r="GK108" s="229"/>
      <c r="GL108" s="229"/>
      <c r="GM108" s="229"/>
      <c r="GN108" s="229"/>
      <c r="GO108" s="229"/>
      <c r="GP108" s="229"/>
      <c r="GQ108" s="229"/>
      <c r="GR108" s="229"/>
      <c r="GS108" s="229"/>
      <c r="GT108" s="229"/>
      <c r="GU108" s="229"/>
      <c r="GV108" s="229"/>
      <c r="GW108" s="229"/>
      <c r="GX108" s="229"/>
      <c r="GY108" s="229"/>
      <c r="GZ108" s="229"/>
      <c r="HA108" s="229"/>
      <c r="HB108" s="229"/>
      <c r="HC108" s="229"/>
      <c r="HD108" s="229"/>
      <c r="HE108" s="229"/>
      <c r="HF108" s="229"/>
      <c r="HG108" s="229"/>
      <c r="HH108" s="229"/>
      <c r="HI108" s="229"/>
      <c r="HJ108" s="229"/>
      <c r="HK108" s="229"/>
      <c r="HL108" s="229"/>
      <c r="HM108" s="229"/>
      <c r="HN108" s="229"/>
      <c r="HO108" s="229"/>
      <c r="HP108" s="229"/>
      <c r="HQ108" s="229"/>
      <c r="HR108" s="229"/>
      <c r="HS108" s="229"/>
      <c r="HT108" s="229"/>
      <c r="HU108" s="229"/>
      <c r="HV108" s="229"/>
      <c r="HW108" s="229"/>
      <c r="HX108" s="229"/>
      <c r="HY108" s="229"/>
      <c r="HZ108" s="229"/>
      <c r="IA108" s="229"/>
      <c r="IB108" s="229"/>
      <c r="IC108" s="229"/>
      <c r="ID108" s="229"/>
      <c r="IE108" s="229"/>
      <c r="IF108" s="229"/>
      <c r="IG108" s="229"/>
      <c r="IH108" s="229"/>
      <c r="II108" s="229"/>
      <c r="IJ108" s="229"/>
      <c r="IK108" s="229"/>
      <c r="IL108" s="229"/>
      <c r="IM108" s="229"/>
      <c r="IN108" s="229"/>
      <c r="IO108" s="229"/>
      <c r="IP108" s="229"/>
      <c r="IQ108" s="229"/>
      <c r="IR108" s="229"/>
      <c r="IS108" s="229"/>
      <c r="IT108" s="229"/>
      <c r="IU108" s="229"/>
      <c r="IV108" s="229"/>
      <c r="IW108" s="229"/>
      <c r="IX108" s="229"/>
      <c r="IY108" s="229"/>
      <c r="IZ108" s="229"/>
      <c r="JA108" s="229"/>
      <c r="JB108" s="229"/>
      <c r="JC108" s="229"/>
      <c r="JD108" s="229"/>
      <c r="JE108" s="229"/>
      <c r="JF108" s="229"/>
      <c r="JG108" s="229"/>
      <c r="JH108" s="229"/>
      <c r="JI108" s="229"/>
      <c r="JJ108" s="229"/>
      <c r="JK108" s="229"/>
      <c r="JL108" s="229"/>
      <c r="JM108" s="229"/>
      <c r="JN108" s="229"/>
      <c r="JO108" s="229"/>
      <c r="JP108" s="229"/>
      <c r="JQ108" s="229"/>
      <c r="JR108" s="229"/>
      <c r="JS108" s="229"/>
      <c r="JT108" s="229"/>
      <c r="JU108" s="229"/>
      <c r="JV108" s="229"/>
      <c r="JW108" s="229"/>
      <c r="JX108" s="229"/>
      <c r="JY108" s="229"/>
      <c r="JZ108" s="229"/>
      <c r="KA108" s="229"/>
      <c r="KB108" s="229"/>
      <c r="KC108" s="229"/>
      <c r="KD108" s="229"/>
    </row>
    <row r="109" spans="1:290" ht="56.25" customHeight="1" x14ac:dyDescent="0.25">
      <c r="A109" s="177" t="s">
        <v>1</v>
      </c>
      <c r="B109" s="178" t="s">
        <v>180</v>
      </c>
      <c r="C109" s="177" t="s">
        <v>7</v>
      </c>
      <c r="D109" s="176" t="s">
        <v>57</v>
      </c>
      <c r="E109" s="176" t="s">
        <v>153</v>
      </c>
      <c r="F109" s="176" t="s">
        <v>108</v>
      </c>
      <c r="G109" s="175" t="s">
        <v>1</v>
      </c>
      <c r="H109" s="174">
        <f>H110+H113</f>
        <v>439772155.64999998</v>
      </c>
      <c r="I109" s="174">
        <f t="shared" ref="I109:M109" si="65">I110+I113</f>
        <v>362079521</v>
      </c>
      <c r="J109" s="174">
        <f t="shared" si="65"/>
        <v>444878681.95999998</v>
      </c>
      <c r="K109" s="174">
        <f t="shared" si="65"/>
        <v>364071586</v>
      </c>
      <c r="L109" s="174">
        <f t="shared" si="65"/>
        <v>441311469.26999998</v>
      </c>
      <c r="M109" s="174">
        <f t="shared" si="65"/>
        <v>363985854</v>
      </c>
    </row>
    <row r="110" spans="1:290" ht="56.25" x14ac:dyDescent="0.25">
      <c r="A110" s="172" t="s">
        <v>1</v>
      </c>
      <c r="B110" s="173" t="s">
        <v>181</v>
      </c>
      <c r="C110" s="172" t="s">
        <v>7</v>
      </c>
      <c r="D110" s="171" t="s">
        <v>57</v>
      </c>
      <c r="E110" s="171" t="s">
        <v>153</v>
      </c>
      <c r="F110" s="171" t="s">
        <v>129</v>
      </c>
      <c r="G110" s="170" t="s">
        <v>1</v>
      </c>
      <c r="H110" s="169">
        <f>H111</f>
        <v>77692634.650000006</v>
      </c>
      <c r="I110" s="169">
        <f t="shared" ref="I110:M110" si="66">I111</f>
        <v>0</v>
      </c>
      <c r="J110" s="169">
        <f t="shared" si="66"/>
        <v>80807095.959999993</v>
      </c>
      <c r="K110" s="169">
        <f t="shared" si="66"/>
        <v>0</v>
      </c>
      <c r="L110" s="169">
        <f t="shared" si="66"/>
        <v>77325615.269999996</v>
      </c>
      <c r="M110" s="169">
        <f t="shared" si="66"/>
        <v>0</v>
      </c>
    </row>
    <row r="111" spans="1:290" ht="56.25" x14ac:dyDescent="0.25">
      <c r="A111" s="177" t="s">
        <v>1</v>
      </c>
      <c r="B111" s="189" t="s">
        <v>127</v>
      </c>
      <c r="C111" s="190" t="s">
        <v>7</v>
      </c>
      <c r="D111" s="185" t="s">
        <v>57</v>
      </c>
      <c r="E111" s="185" t="s">
        <v>153</v>
      </c>
      <c r="F111" s="185" t="s">
        <v>129</v>
      </c>
      <c r="G111" s="187">
        <v>600</v>
      </c>
      <c r="H111" s="161">
        <f>H112</f>
        <v>77692634.650000006</v>
      </c>
      <c r="I111" s="161">
        <f t="shared" ref="I111:M111" si="67">I112</f>
        <v>0</v>
      </c>
      <c r="J111" s="161">
        <f t="shared" si="67"/>
        <v>80807095.959999993</v>
      </c>
      <c r="K111" s="161">
        <f t="shared" si="67"/>
        <v>0</v>
      </c>
      <c r="L111" s="161">
        <f t="shared" si="67"/>
        <v>77325615.269999996</v>
      </c>
      <c r="M111" s="161">
        <f t="shared" si="67"/>
        <v>0</v>
      </c>
    </row>
    <row r="112" spans="1:290" ht="18.75" x14ac:dyDescent="0.25">
      <c r="A112" s="167" t="s">
        <v>1</v>
      </c>
      <c r="B112" s="168" t="s">
        <v>128</v>
      </c>
      <c r="C112" s="167" t="s">
        <v>7</v>
      </c>
      <c r="D112" s="166" t="s">
        <v>57</v>
      </c>
      <c r="E112" s="166" t="s">
        <v>153</v>
      </c>
      <c r="F112" s="166" t="s">
        <v>129</v>
      </c>
      <c r="G112" s="165" t="s">
        <v>3</v>
      </c>
      <c r="H112" s="161">
        <v>77692634.650000006</v>
      </c>
      <c r="I112" s="164">
        <v>0</v>
      </c>
      <c r="J112" s="163">
        <v>80807095.959999993</v>
      </c>
      <c r="K112" s="163">
        <v>0</v>
      </c>
      <c r="L112" s="163">
        <v>77325615.269999996</v>
      </c>
      <c r="M112" s="162">
        <v>0</v>
      </c>
    </row>
    <row r="113" spans="1:290" s="237" customFormat="1" ht="56.25" customHeight="1" x14ac:dyDescent="0.25">
      <c r="A113" s="177" t="s">
        <v>1</v>
      </c>
      <c r="B113" s="178" t="s">
        <v>182</v>
      </c>
      <c r="C113" s="190" t="s">
        <v>7</v>
      </c>
      <c r="D113" s="185" t="s">
        <v>57</v>
      </c>
      <c r="E113" s="185" t="s">
        <v>153</v>
      </c>
      <c r="F113" s="210" t="s">
        <v>179</v>
      </c>
      <c r="G113" s="175" t="s">
        <v>1</v>
      </c>
      <c r="H113" s="174">
        <f>H114</f>
        <v>362079521</v>
      </c>
      <c r="I113" s="174">
        <f t="shared" ref="I113:M113" si="68">I114</f>
        <v>362079521</v>
      </c>
      <c r="J113" s="174">
        <f t="shared" si="68"/>
        <v>364071586</v>
      </c>
      <c r="K113" s="174">
        <f t="shared" si="68"/>
        <v>364071586</v>
      </c>
      <c r="L113" s="174">
        <f t="shared" si="68"/>
        <v>363985854</v>
      </c>
      <c r="M113" s="174">
        <f t="shared" si="68"/>
        <v>363985854</v>
      </c>
      <c r="O113" s="238"/>
      <c r="P113" s="238"/>
      <c r="Q113" s="238"/>
      <c r="R113" s="238"/>
      <c r="S113" s="238"/>
      <c r="T113" s="238"/>
      <c r="U113" s="238"/>
      <c r="V113" s="238"/>
      <c r="W113" s="238"/>
      <c r="X113" s="238"/>
      <c r="Y113" s="238"/>
      <c r="Z113" s="238"/>
      <c r="AA113" s="238"/>
      <c r="AB113" s="238"/>
      <c r="AC113" s="238"/>
      <c r="AD113" s="238"/>
      <c r="AE113" s="238"/>
      <c r="AF113" s="238"/>
      <c r="AG113" s="238"/>
      <c r="AH113" s="238"/>
      <c r="AI113" s="238"/>
      <c r="AJ113" s="238"/>
      <c r="AK113" s="238"/>
      <c r="AL113" s="238"/>
      <c r="AM113" s="238"/>
      <c r="AN113" s="238"/>
      <c r="AO113" s="238"/>
      <c r="AP113" s="238"/>
      <c r="AQ113" s="238"/>
      <c r="AR113" s="238"/>
      <c r="AS113" s="238"/>
      <c r="AT113" s="238"/>
      <c r="AU113" s="238"/>
      <c r="AV113" s="238"/>
      <c r="AW113" s="238"/>
      <c r="AX113" s="238"/>
      <c r="AY113" s="238"/>
      <c r="AZ113" s="238"/>
      <c r="BA113" s="238"/>
      <c r="BB113" s="238"/>
      <c r="BC113" s="238"/>
      <c r="BD113" s="238"/>
      <c r="BE113" s="238"/>
      <c r="BF113" s="238"/>
      <c r="BG113" s="238"/>
      <c r="BH113" s="238"/>
      <c r="BI113" s="238"/>
      <c r="BJ113" s="238"/>
      <c r="BK113" s="238"/>
      <c r="BL113" s="238"/>
      <c r="BM113" s="238"/>
      <c r="BN113" s="238"/>
      <c r="BO113" s="238"/>
      <c r="BP113" s="238"/>
      <c r="BQ113" s="238"/>
      <c r="BR113" s="238"/>
      <c r="BS113" s="238"/>
      <c r="BT113" s="238"/>
      <c r="BU113" s="238"/>
      <c r="BV113" s="238"/>
      <c r="BW113" s="238"/>
      <c r="BX113" s="238"/>
      <c r="BY113" s="238"/>
      <c r="BZ113" s="238"/>
      <c r="CA113" s="238"/>
      <c r="CB113" s="238"/>
      <c r="CC113" s="238"/>
      <c r="CD113" s="238"/>
      <c r="CE113" s="238"/>
      <c r="CF113" s="238"/>
      <c r="CG113" s="238"/>
      <c r="CH113" s="238"/>
      <c r="CI113" s="238"/>
      <c r="CJ113" s="238"/>
      <c r="CK113" s="238"/>
      <c r="CL113" s="238"/>
      <c r="CM113" s="238"/>
      <c r="CN113" s="238"/>
      <c r="CO113" s="238"/>
      <c r="CP113" s="238"/>
      <c r="CQ113" s="238"/>
      <c r="CR113" s="238"/>
      <c r="CS113" s="238"/>
      <c r="CT113" s="238"/>
      <c r="CU113" s="238"/>
      <c r="CV113" s="238"/>
      <c r="CW113" s="238"/>
      <c r="CX113" s="238"/>
      <c r="CY113" s="238"/>
      <c r="CZ113" s="238"/>
      <c r="DA113" s="238"/>
      <c r="DB113" s="238"/>
      <c r="DC113" s="238"/>
      <c r="DD113" s="238"/>
      <c r="DE113" s="238"/>
      <c r="DF113" s="238"/>
      <c r="DG113" s="238"/>
      <c r="DH113" s="238"/>
      <c r="DI113" s="238"/>
      <c r="DJ113" s="238"/>
      <c r="DK113" s="238"/>
      <c r="DL113" s="238"/>
      <c r="DM113" s="238"/>
      <c r="DN113" s="238"/>
      <c r="DO113" s="238"/>
      <c r="DP113" s="238"/>
      <c r="DQ113" s="238"/>
      <c r="DR113" s="238"/>
      <c r="DS113" s="238"/>
      <c r="DT113" s="238"/>
      <c r="DU113" s="238"/>
      <c r="DV113" s="238"/>
      <c r="DW113" s="238"/>
      <c r="DX113" s="238"/>
      <c r="DY113" s="238"/>
      <c r="DZ113" s="238"/>
      <c r="EA113" s="238"/>
      <c r="EB113" s="238"/>
      <c r="EC113" s="238"/>
      <c r="ED113" s="238"/>
      <c r="EE113" s="238"/>
      <c r="EF113" s="238"/>
      <c r="EG113" s="238"/>
      <c r="EH113" s="238"/>
      <c r="EI113" s="238"/>
      <c r="EJ113" s="238"/>
      <c r="EK113" s="238"/>
      <c r="EL113" s="238"/>
      <c r="EM113" s="238"/>
      <c r="EN113" s="238"/>
      <c r="EO113" s="238"/>
      <c r="EP113" s="238"/>
      <c r="EQ113" s="238"/>
      <c r="ER113" s="238"/>
      <c r="ES113" s="238"/>
      <c r="ET113" s="238"/>
      <c r="EU113" s="238"/>
      <c r="EV113" s="238"/>
      <c r="EW113" s="238"/>
      <c r="EX113" s="238"/>
      <c r="EY113" s="238"/>
      <c r="EZ113" s="238"/>
      <c r="FA113" s="238"/>
      <c r="FB113" s="238"/>
      <c r="FC113" s="238"/>
      <c r="FD113" s="238"/>
      <c r="FE113" s="238"/>
      <c r="FF113" s="238"/>
      <c r="FG113" s="238"/>
      <c r="FH113" s="238"/>
      <c r="FI113" s="238"/>
      <c r="FJ113" s="238"/>
      <c r="FK113" s="238"/>
      <c r="FL113" s="238"/>
      <c r="FM113" s="238"/>
      <c r="FN113" s="238"/>
      <c r="FO113" s="238"/>
      <c r="FP113" s="238"/>
      <c r="FQ113" s="238"/>
      <c r="FR113" s="238"/>
      <c r="FS113" s="238"/>
      <c r="FT113" s="238"/>
      <c r="FU113" s="238"/>
      <c r="FV113" s="238"/>
      <c r="FW113" s="238"/>
      <c r="FX113" s="238"/>
      <c r="FY113" s="238"/>
      <c r="FZ113" s="238"/>
      <c r="GA113" s="238"/>
      <c r="GB113" s="238"/>
      <c r="GC113" s="238"/>
      <c r="GD113" s="238"/>
      <c r="GE113" s="238"/>
      <c r="GF113" s="238"/>
      <c r="GG113" s="238"/>
      <c r="GH113" s="238"/>
      <c r="GI113" s="238"/>
      <c r="GJ113" s="238"/>
      <c r="GK113" s="238"/>
      <c r="GL113" s="238"/>
      <c r="GM113" s="238"/>
      <c r="GN113" s="238"/>
      <c r="GO113" s="238"/>
      <c r="GP113" s="238"/>
      <c r="GQ113" s="238"/>
      <c r="GR113" s="238"/>
      <c r="GS113" s="238"/>
      <c r="GT113" s="238"/>
      <c r="GU113" s="238"/>
      <c r="GV113" s="238"/>
      <c r="GW113" s="238"/>
      <c r="GX113" s="238"/>
      <c r="GY113" s="238"/>
      <c r="GZ113" s="238"/>
      <c r="HA113" s="238"/>
      <c r="HB113" s="238"/>
      <c r="HC113" s="238"/>
      <c r="HD113" s="238"/>
      <c r="HE113" s="238"/>
      <c r="HF113" s="238"/>
      <c r="HG113" s="238"/>
      <c r="HH113" s="238"/>
      <c r="HI113" s="238"/>
      <c r="HJ113" s="238"/>
      <c r="HK113" s="238"/>
      <c r="HL113" s="238"/>
      <c r="HM113" s="238"/>
      <c r="HN113" s="238"/>
      <c r="HO113" s="238"/>
      <c r="HP113" s="238"/>
      <c r="HQ113" s="238"/>
      <c r="HR113" s="238"/>
      <c r="HS113" s="238"/>
      <c r="HT113" s="238"/>
      <c r="HU113" s="238"/>
      <c r="HV113" s="238"/>
      <c r="HW113" s="238"/>
      <c r="HX113" s="238"/>
      <c r="HY113" s="238"/>
      <c r="HZ113" s="238"/>
      <c r="IA113" s="238"/>
      <c r="IB113" s="238"/>
      <c r="IC113" s="238"/>
      <c r="ID113" s="238"/>
      <c r="IE113" s="238"/>
      <c r="IF113" s="238"/>
      <c r="IG113" s="238"/>
      <c r="IH113" s="238"/>
      <c r="II113" s="238"/>
      <c r="IJ113" s="238"/>
      <c r="IK113" s="238"/>
      <c r="IL113" s="238"/>
      <c r="IM113" s="238"/>
      <c r="IN113" s="238"/>
      <c r="IO113" s="238"/>
      <c r="IP113" s="238"/>
      <c r="IQ113" s="238"/>
      <c r="IR113" s="238"/>
      <c r="IS113" s="238"/>
      <c r="IT113" s="238"/>
      <c r="IU113" s="238"/>
      <c r="IV113" s="238"/>
      <c r="IW113" s="238"/>
      <c r="IX113" s="238"/>
      <c r="IY113" s="238"/>
      <c r="IZ113" s="238"/>
      <c r="JA113" s="238"/>
      <c r="JB113" s="238"/>
      <c r="JC113" s="238"/>
      <c r="JD113" s="238"/>
      <c r="JE113" s="238"/>
      <c r="JF113" s="238"/>
      <c r="JG113" s="238"/>
      <c r="JH113" s="238"/>
      <c r="JI113" s="238"/>
      <c r="JJ113" s="238"/>
      <c r="JK113" s="238"/>
      <c r="JL113" s="238"/>
      <c r="JM113" s="238"/>
      <c r="JN113" s="238"/>
      <c r="JO113" s="238"/>
      <c r="JP113" s="238"/>
      <c r="JQ113" s="238"/>
      <c r="JR113" s="238"/>
      <c r="JS113" s="238"/>
      <c r="JT113" s="238"/>
      <c r="JU113" s="238"/>
      <c r="JV113" s="238"/>
      <c r="JW113" s="238"/>
      <c r="JX113" s="238"/>
      <c r="JY113" s="238"/>
      <c r="JZ113" s="238"/>
      <c r="KA113" s="238"/>
      <c r="KB113" s="238"/>
      <c r="KC113" s="238"/>
      <c r="KD113" s="238"/>
    </row>
    <row r="114" spans="1:290" s="237" customFormat="1" ht="56.25" x14ac:dyDescent="0.25">
      <c r="A114" s="172" t="s">
        <v>1</v>
      </c>
      <c r="B114" s="173" t="s">
        <v>127</v>
      </c>
      <c r="C114" s="172" t="s">
        <v>7</v>
      </c>
      <c r="D114" s="171" t="s">
        <v>57</v>
      </c>
      <c r="E114" s="171" t="s">
        <v>153</v>
      </c>
      <c r="F114" s="171" t="s">
        <v>179</v>
      </c>
      <c r="G114" s="170">
        <v>600</v>
      </c>
      <c r="H114" s="169">
        <f>H115</f>
        <v>362079521</v>
      </c>
      <c r="I114" s="169">
        <f t="shared" ref="I114:M114" si="69">I115</f>
        <v>362079521</v>
      </c>
      <c r="J114" s="169">
        <f t="shared" si="69"/>
        <v>364071586</v>
      </c>
      <c r="K114" s="169">
        <f t="shared" si="69"/>
        <v>364071586</v>
      </c>
      <c r="L114" s="169">
        <f t="shared" si="69"/>
        <v>363985854</v>
      </c>
      <c r="M114" s="169">
        <f t="shared" si="69"/>
        <v>363985854</v>
      </c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8"/>
      <c r="AG114" s="238"/>
      <c r="AH114" s="238"/>
      <c r="AI114" s="238"/>
      <c r="AJ114" s="238"/>
      <c r="AK114" s="238"/>
      <c r="AL114" s="238"/>
      <c r="AM114" s="238"/>
      <c r="AN114" s="238"/>
      <c r="AO114" s="238"/>
      <c r="AP114" s="238"/>
      <c r="AQ114" s="238"/>
      <c r="AR114" s="238"/>
      <c r="AS114" s="238"/>
      <c r="AT114" s="238"/>
      <c r="AU114" s="238"/>
      <c r="AV114" s="238"/>
      <c r="AW114" s="238"/>
      <c r="AX114" s="238"/>
      <c r="AY114" s="238"/>
      <c r="AZ114" s="238"/>
      <c r="BA114" s="238"/>
      <c r="BB114" s="238"/>
      <c r="BC114" s="238"/>
      <c r="BD114" s="238"/>
      <c r="BE114" s="238"/>
      <c r="BF114" s="238"/>
      <c r="BG114" s="238"/>
      <c r="BH114" s="238"/>
      <c r="BI114" s="238"/>
      <c r="BJ114" s="238"/>
      <c r="BK114" s="238"/>
      <c r="BL114" s="238"/>
      <c r="BM114" s="238"/>
      <c r="BN114" s="238"/>
      <c r="BO114" s="238"/>
      <c r="BP114" s="238"/>
      <c r="BQ114" s="238"/>
      <c r="BR114" s="238"/>
      <c r="BS114" s="238"/>
      <c r="BT114" s="238"/>
      <c r="BU114" s="238"/>
      <c r="BV114" s="238"/>
      <c r="BW114" s="238"/>
      <c r="BX114" s="238"/>
      <c r="BY114" s="238"/>
      <c r="BZ114" s="238"/>
      <c r="CA114" s="238"/>
      <c r="CB114" s="238"/>
      <c r="CC114" s="238"/>
      <c r="CD114" s="238"/>
      <c r="CE114" s="238"/>
      <c r="CF114" s="238"/>
      <c r="CG114" s="238"/>
      <c r="CH114" s="238"/>
      <c r="CI114" s="238"/>
      <c r="CJ114" s="238"/>
      <c r="CK114" s="238"/>
      <c r="CL114" s="238"/>
      <c r="CM114" s="238"/>
      <c r="CN114" s="238"/>
      <c r="CO114" s="238"/>
      <c r="CP114" s="238"/>
      <c r="CQ114" s="238"/>
      <c r="CR114" s="238"/>
      <c r="CS114" s="238"/>
      <c r="CT114" s="238"/>
      <c r="CU114" s="238"/>
      <c r="CV114" s="238"/>
      <c r="CW114" s="238"/>
      <c r="CX114" s="238"/>
      <c r="CY114" s="238"/>
      <c r="CZ114" s="238"/>
      <c r="DA114" s="238"/>
      <c r="DB114" s="238"/>
      <c r="DC114" s="238"/>
      <c r="DD114" s="238"/>
      <c r="DE114" s="238"/>
      <c r="DF114" s="238"/>
      <c r="DG114" s="238"/>
      <c r="DH114" s="238"/>
      <c r="DI114" s="238"/>
      <c r="DJ114" s="238"/>
      <c r="DK114" s="238"/>
      <c r="DL114" s="238"/>
      <c r="DM114" s="238"/>
      <c r="DN114" s="238"/>
      <c r="DO114" s="238"/>
      <c r="DP114" s="238"/>
      <c r="DQ114" s="238"/>
      <c r="DR114" s="238"/>
      <c r="DS114" s="238"/>
      <c r="DT114" s="238"/>
      <c r="DU114" s="238"/>
      <c r="DV114" s="238"/>
      <c r="DW114" s="238"/>
      <c r="DX114" s="238"/>
      <c r="DY114" s="238"/>
      <c r="DZ114" s="238"/>
      <c r="EA114" s="238"/>
      <c r="EB114" s="238"/>
      <c r="EC114" s="238"/>
      <c r="ED114" s="238"/>
      <c r="EE114" s="238"/>
      <c r="EF114" s="238"/>
      <c r="EG114" s="238"/>
      <c r="EH114" s="238"/>
      <c r="EI114" s="238"/>
      <c r="EJ114" s="238"/>
      <c r="EK114" s="238"/>
      <c r="EL114" s="238"/>
      <c r="EM114" s="238"/>
      <c r="EN114" s="238"/>
      <c r="EO114" s="238"/>
      <c r="EP114" s="238"/>
      <c r="EQ114" s="238"/>
      <c r="ER114" s="238"/>
      <c r="ES114" s="238"/>
      <c r="ET114" s="238"/>
      <c r="EU114" s="238"/>
      <c r="EV114" s="238"/>
      <c r="EW114" s="238"/>
      <c r="EX114" s="238"/>
      <c r="EY114" s="238"/>
      <c r="EZ114" s="238"/>
      <c r="FA114" s="238"/>
      <c r="FB114" s="238"/>
      <c r="FC114" s="238"/>
      <c r="FD114" s="238"/>
      <c r="FE114" s="238"/>
      <c r="FF114" s="238"/>
      <c r="FG114" s="238"/>
      <c r="FH114" s="238"/>
      <c r="FI114" s="238"/>
      <c r="FJ114" s="238"/>
      <c r="FK114" s="238"/>
      <c r="FL114" s="238"/>
      <c r="FM114" s="238"/>
      <c r="FN114" s="238"/>
      <c r="FO114" s="238"/>
      <c r="FP114" s="238"/>
      <c r="FQ114" s="238"/>
      <c r="FR114" s="238"/>
      <c r="FS114" s="238"/>
      <c r="FT114" s="238"/>
      <c r="FU114" s="238"/>
      <c r="FV114" s="238"/>
      <c r="FW114" s="238"/>
      <c r="FX114" s="238"/>
      <c r="FY114" s="238"/>
      <c r="FZ114" s="238"/>
      <c r="GA114" s="238"/>
      <c r="GB114" s="238"/>
      <c r="GC114" s="238"/>
      <c r="GD114" s="238"/>
      <c r="GE114" s="238"/>
      <c r="GF114" s="238"/>
      <c r="GG114" s="238"/>
      <c r="GH114" s="238"/>
      <c r="GI114" s="238"/>
      <c r="GJ114" s="238"/>
      <c r="GK114" s="238"/>
      <c r="GL114" s="238"/>
      <c r="GM114" s="238"/>
      <c r="GN114" s="238"/>
      <c r="GO114" s="238"/>
      <c r="GP114" s="238"/>
      <c r="GQ114" s="238"/>
      <c r="GR114" s="238"/>
      <c r="GS114" s="238"/>
      <c r="GT114" s="238"/>
      <c r="GU114" s="238"/>
      <c r="GV114" s="238"/>
      <c r="GW114" s="238"/>
      <c r="GX114" s="238"/>
      <c r="GY114" s="238"/>
      <c r="GZ114" s="238"/>
      <c r="HA114" s="238"/>
      <c r="HB114" s="238"/>
      <c r="HC114" s="238"/>
      <c r="HD114" s="238"/>
      <c r="HE114" s="238"/>
      <c r="HF114" s="238"/>
      <c r="HG114" s="238"/>
      <c r="HH114" s="238"/>
      <c r="HI114" s="238"/>
      <c r="HJ114" s="238"/>
      <c r="HK114" s="238"/>
      <c r="HL114" s="238"/>
      <c r="HM114" s="238"/>
      <c r="HN114" s="238"/>
      <c r="HO114" s="238"/>
      <c r="HP114" s="238"/>
      <c r="HQ114" s="238"/>
      <c r="HR114" s="238"/>
      <c r="HS114" s="238"/>
      <c r="HT114" s="238"/>
      <c r="HU114" s="238"/>
      <c r="HV114" s="238"/>
      <c r="HW114" s="238"/>
      <c r="HX114" s="238"/>
      <c r="HY114" s="238"/>
      <c r="HZ114" s="238"/>
      <c r="IA114" s="238"/>
      <c r="IB114" s="238"/>
      <c r="IC114" s="238"/>
      <c r="ID114" s="238"/>
      <c r="IE114" s="238"/>
      <c r="IF114" s="238"/>
      <c r="IG114" s="238"/>
      <c r="IH114" s="238"/>
      <c r="II114" s="238"/>
      <c r="IJ114" s="238"/>
      <c r="IK114" s="238"/>
      <c r="IL114" s="238"/>
      <c r="IM114" s="238"/>
      <c r="IN114" s="238"/>
      <c r="IO114" s="238"/>
      <c r="IP114" s="238"/>
      <c r="IQ114" s="238"/>
      <c r="IR114" s="238"/>
      <c r="IS114" s="238"/>
      <c r="IT114" s="238"/>
      <c r="IU114" s="238"/>
      <c r="IV114" s="238"/>
      <c r="IW114" s="238"/>
      <c r="IX114" s="238"/>
      <c r="IY114" s="238"/>
      <c r="IZ114" s="238"/>
      <c r="JA114" s="238"/>
      <c r="JB114" s="238"/>
      <c r="JC114" s="238"/>
      <c r="JD114" s="238"/>
      <c r="JE114" s="238"/>
      <c r="JF114" s="238"/>
      <c r="JG114" s="238"/>
      <c r="JH114" s="238"/>
      <c r="JI114" s="238"/>
      <c r="JJ114" s="238"/>
      <c r="JK114" s="238"/>
      <c r="JL114" s="238"/>
      <c r="JM114" s="238"/>
      <c r="JN114" s="238"/>
      <c r="JO114" s="238"/>
      <c r="JP114" s="238"/>
      <c r="JQ114" s="238"/>
      <c r="JR114" s="238"/>
      <c r="JS114" s="238"/>
      <c r="JT114" s="238"/>
      <c r="JU114" s="238"/>
      <c r="JV114" s="238"/>
      <c r="JW114" s="238"/>
      <c r="JX114" s="238"/>
      <c r="JY114" s="238"/>
      <c r="JZ114" s="238"/>
      <c r="KA114" s="238"/>
      <c r="KB114" s="238"/>
      <c r="KC114" s="238"/>
      <c r="KD114" s="238"/>
    </row>
    <row r="115" spans="1:290" s="237" customFormat="1" ht="18.75" x14ac:dyDescent="0.25">
      <c r="A115" s="190" t="s">
        <v>1</v>
      </c>
      <c r="B115" s="189" t="s">
        <v>128</v>
      </c>
      <c r="C115" s="190" t="s">
        <v>7</v>
      </c>
      <c r="D115" s="185" t="s">
        <v>57</v>
      </c>
      <c r="E115" s="185" t="s">
        <v>153</v>
      </c>
      <c r="F115" s="185" t="s">
        <v>179</v>
      </c>
      <c r="G115" s="187" t="s">
        <v>3</v>
      </c>
      <c r="H115" s="161">
        <v>362079521</v>
      </c>
      <c r="I115" s="184">
        <v>362079521</v>
      </c>
      <c r="J115" s="183">
        <v>364071586</v>
      </c>
      <c r="K115" s="183">
        <v>364071586</v>
      </c>
      <c r="L115" s="183">
        <v>363985854</v>
      </c>
      <c r="M115" s="182">
        <v>363985854</v>
      </c>
      <c r="O115" s="238"/>
      <c r="P115" s="238"/>
      <c r="Q115" s="238"/>
      <c r="R115" s="238"/>
      <c r="S115" s="238"/>
      <c r="T115" s="238"/>
      <c r="U115" s="238"/>
      <c r="V115" s="238"/>
      <c r="W115" s="238"/>
      <c r="X115" s="238"/>
      <c r="Y115" s="238"/>
      <c r="Z115" s="238"/>
      <c r="AA115" s="238"/>
      <c r="AB115" s="238"/>
      <c r="AC115" s="238"/>
      <c r="AD115" s="238"/>
      <c r="AE115" s="238"/>
      <c r="AF115" s="238"/>
      <c r="AG115" s="238"/>
      <c r="AH115" s="238"/>
      <c r="AI115" s="238"/>
      <c r="AJ115" s="238"/>
      <c r="AK115" s="238"/>
      <c r="AL115" s="238"/>
      <c r="AM115" s="238"/>
      <c r="AN115" s="238"/>
      <c r="AO115" s="238"/>
      <c r="AP115" s="238"/>
      <c r="AQ115" s="238"/>
      <c r="AR115" s="238"/>
      <c r="AS115" s="238"/>
      <c r="AT115" s="238"/>
      <c r="AU115" s="238"/>
      <c r="AV115" s="238"/>
      <c r="AW115" s="238"/>
      <c r="AX115" s="238"/>
      <c r="AY115" s="238"/>
      <c r="AZ115" s="238"/>
      <c r="BA115" s="238"/>
      <c r="BB115" s="238"/>
      <c r="BC115" s="238"/>
      <c r="BD115" s="238"/>
      <c r="BE115" s="238"/>
      <c r="BF115" s="238"/>
      <c r="BG115" s="238"/>
      <c r="BH115" s="238"/>
      <c r="BI115" s="238"/>
      <c r="BJ115" s="238"/>
      <c r="BK115" s="238"/>
      <c r="BL115" s="238"/>
      <c r="BM115" s="238"/>
      <c r="BN115" s="238"/>
      <c r="BO115" s="238"/>
      <c r="BP115" s="238"/>
      <c r="BQ115" s="238"/>
      <c r="BR115" s="238"/>
      <c r="BS115" s="238"/>
      <c r="BT115" s="238"/>
      <c r="BU115" s="238"/>
      <c r="BV115" s="238"/>
      <c r="BW115" s="238"/>
      <c r="BX115" s="238"/>
      <c r="BY115" s="238"/>
      <c r="BZ115" s="238"/>
      <c r="CA115" s="238"/>
      <c r="CB115" s="238"/>
      <c r="CC115" s="238"/>
      <c r="CD115" s="238"/>
      <c r="CE115" s="238"/>
      <c r="CF115" s="238"/>
      <c r="CG115" s="238"/>
      <c r="CH115" s="238"/>
      <c r="CI115" s="238"/>
      <c r="CJ115" s="238"/>
      <c r="CK115" s="238"/>
      <c r="CL115" s="238"/>
      <c r="CM115" s="238"/>
      <c r="CN115" s="238"/>
      <c r="CO115" s="238"/>
      <c r="CP115" s="238"/>
      <c r="CQ115" s="238"/>
      <c r="CR115" s="238"/>
      <c r="CS115" s="238"/>
      <c r="CT115" s="238"/>
      <c r="CU115" s="238"/>
      <c r="CV115" s="238"/>
      <c r="CW115" s="238"/>
      <c r="CX115" s="238"/>
      <c r="CY115" s="238"/>
      <c r="CZ115" s="238"/>
      <c r="DA115" s="238"/>
      <c r="DB115" s="238"/>
      <c r="DC115" s="238"/>
      <c r="DD115" s="238"/>
      <c r="DE115" s="238"/>
      <c r="DF115" s="238"/>
      <c r="DG115" s="238"/>
      <c r="DH115" s="238"/>
      <c r="DI115" s="238"/>
      <c r="DJ115" s="238"/>
      <c r="DK115" s="238"/>
      <c r="DL115" s="238"/>
      <c r="DM115" s="238"/>
      <c r="DN115" s="238"/>
      <c r="DO115" s="238"/>
      <c r="DP115" s="238"/>
      <c r="DQ115" s="238"/>
      <c r="DR115" s="238"/>
      <c r="DS115" s="238"/>
      <c r="DT115" s="238"/>
      <c r="DU115" s="238"/>
      <c r="DV115" s="238"/>
      <c r="DW115" s="238"/>
      <c r="DX115" s="238"/>
      <c r="DY115" s="238"/>
      <c r="DZ115" s="238"/>
      <c r="EA115" s="238"/>
      <c r="EB115" s="238"/>
      <c r="EC115" s="238"/>
      <c r="ED115" s="238"/>
      <c r="EE115" s="238"/>
      <c r="EF115" s="238"/>
      <c r="EG115" s="238"/>
      <c r="EH115" s="238"/>
      <c r="EI115" s="238"/>
      <c r="EJ115" s="238"/>
      <c r="EK115" s="238"/>
      <c r="EL115" s="238"/>
      <c r="EM115" s="238"/>
      <c r="EN115" s="238"/>
      <c r="EO115" s="238"/>
      <c r="EP115" s="238"/>
      <c r="EQ115" s="238"/>
      <c r="ER115" s="238"/>
      <c r="ES115" s="238"/>
      <c r="ET115" s="238"/>
      <c r="EU115" s="238"/>
      <c r="EV115" s="238"/>
      <c r="EW115" s="238"/>
      <c r="EX115" s="238"/>
      <c r="EY115" s="238"/>
      <c r="EZ115" s="238"/>
      <c r="FA115" s="238"/>
      <c r="FB115" s="238"/>
      <c r="FC115" s="238"/>
      <c r="FD115" s="238"/>
      <c r="FE115" s="238"/>
      <c r="FF115" s="238"/>
      <c r="FG115" s="238"/>
      <c r="FH115" s="238"/>
      <c r="FI115" s="238"/>
      <c r="FJ115" s="238"/>
      <c r="FK115" s="238"/>
      <c r="FL115" s="238"/>
      <c r="FM115" s="238"/>
      <c r="FN115" s="238"/>
      <c r="FO115" s="238"/>
      <c r="FP115" s="238"/>
      <c r="FQ115" s="238"/>
      <c r="FR115" s="238"/>
      <c r="FS115" s="238"/>
      <c r="FT115" s="238"/>
      <c r="FU115" s="238"/>
      <c r="FV115" s="238"/>
      <c r="FW115" s="238"/>
      <c r="FX115" s="238"/>
      <c r="FY115" s="238"/>
      <c r="FZ115" s="238"/>
      <c r="GA115" s="238"/>
      <c r="GB115" s="238"/>
      <c r="GC115" s="238"/>
      <c r="GD115" s="238"/>
      <c r="GE115" s="238"/>
      <c r="GF115" s="238"/>
      <c r="GG115" s="238"/>
      <c r="GH115" s="238"/>
      <c r="GI115" s="238"/>
      <c r="GJ115" s="238"/>
      <c r="GK115" s="238"/>
      <c r="GL115" s="238"/>
      <c r="GM115" s="238"/>
      <c r="GN115" s="238"/>
      <c r="GO115" s="238"/>
      <c r="GP115" s="238"/>
      <c r="GQ115" s="238"/>
      <c r="GR115" s="238"/>
      <c r="GS115" s="238"/>
      <c r="GT115" s="238"/>
      <c r="GU115" s="238"/>
      <c r="GV115" s="238"/>
      <c r="GW115" s="238"/>
      <c r="GX115" s="238"/>
      <c r="GY115" s="238"/>
      <c r="GZ115" s="238"/>
      <c r="HA115" s="238"/>
      <c r="HB115" s="238"/>
      <c r="HC115" s="238"/>
      <c r="HD115" s="238"/>
      <c r="HE115" s="238"/>
      <c r="HF115" s="238"/>
      <c r="HG115" s="238"/>
      <c r="HH115" s="238"/>
      <c r="HI115" s="238"/>
      <c r="HJ115" s="238"/>
      <c r="HK115" s="238"/>
      <c r="HL115" s="238"/>
      <c r="HM115" s="238"/>
      <c r="HN115" s="238"/>
      <c r="HO115" s="238"/>
      <c r="HP115" s="238"/>
      <c r="HQ115" s="238"/>
      <c r="HR115" s="238"/>
      <c r="HS115" s="238"/>
      <c r="HT115" s="238"/>
      <c r="HU115" s="238"/>
      <c r="HV115" s="238"/>
      <c r="HW115" s="238"/>
      <c r="HX115" s="238"/>
      <c r="HY115" s="238"/>
      <c r="HZ115" s="238"/>
      <c r="IA115" s="238"/>
      <c r="IB115" s="238"/>
      <c r="IC115" s="238"/>
      <c r="ID115" s="238"/>
      <c r="IE115" s="238"/>
      <c r="IF115" s="238"/>
      <c r="IG115" s="238"/>
      <c r="IH115" s="238"/>
      <c r="II115" s="238"/>
      <c r="IJ115" s="238"/>
      <c r="IK115" s="238"/>
      <c r="IL115" s="238"/>
      <c r="IM115" s="238"/>
      <c r="IN115" s="238"/>
      <c r="IO115" s="238"/>
      <c r="IP115" s="238"/>
      <c r="IQ115" s="238"/>
      <c r="IR115" s="238"/>
      <c r="IS115" s="238"/>
      <c r="IT115" s="238"/>
      <c r="IU115" s="238"/>
      <c r="IV115" s="238"/>
      <c r="IW115" s="238"/>
      <c r="IX115" s="238"/>
      <c r="IY115" s="238"/>
      <c r="IZ115" s="238"/>
      <c r="JA115" s="238"/>
      <c r="JB115" s="238"/>
      <c r="JC115" s="238"/>
      <c r="JD115" s="238"/>
      <c r="JE115" s="238"/>
      <c r="JF115" s="238"/>
      <c r="JG115" s="238"/>
      <c r="JH115" s="238"/>
      <c r="JI115" s="238"/>
      <c r="JJ115" s="238"/>
      <c r="JK115" s="238"/>
      <c r="JL115" s="238"/>
      <c r="JM115" s="238"/>
      <c r="JN115" s="238"/>
      <c r="JO115" s="238"/>
      <c r="JP115" s="238"/>
      <c r="JQ115" s="238"/>
      <c r="JR115" s="238"/>
      <c r="JS115" s="238"/>
      <c r="JT115" s="238"/>
      <c r="JU115" s="238"/>
      <c r="JV115" s="238"/>
      <c r="JW115" s="238"/>
      <c r="JX115" s="238"/>
      <c r="JY115" s="238"/>
      <c r="JZ115" s="238"/>
      <c r="KA115" s="238"/>
      <c r="KB115" s="238"/>
      <c r="KC115" s="238"/>
      <c r="KD115" s="238"/>
    </row>
    <row r="116" spans="1:290" ht="75" x14ac:dyDescent="0.25">
      <c r="A116" s="177" t="s">
        <v>1</v>
      </c>
      <c r="B116" s="178" t="s">
        <v>183</v>
      </c>
      <c r="C116" s="177" t="s">
        <v>7</v>
      </c>
      <c r="D116" s="176" t="s">
        <v>57</v>
      </c>
      <c r="E116" s="176" t="s">
        <v>184</v>
      </c>
      <c r="F116" s="176" t="s">
        <v>108</v>
      </c>
      <c r="G116" s="175" t="s">
        <v>1</v>
      </c>
      <c r="H116" s="174">
        <f>H117+H120</f>
        <v>29561265.469999999</v>
      </c>
      <c r="I116" s="174">
        <f t="shared" ref="I116:M116" si="70">I117+I120</f>
        <v>0</v>
      </c>
      <c r="J116" s="174">
        <f t="shared" si="70"/>
        <v>30632752.539999999</v>
      </c>
      <c r="K116" s="174">
        <f t="shared" si="70"/>
        <v>0</v>
      </c>
      <c r="L116" s="174">
        <f t="shared" si="70"/>
        <v>29911265.469999999</v>
      </c>
      <c r="M116" s="174">
        <f t="shared" si="70"/>
        <v>0</v>
      </c>
    </row>
    <row r="117" spans="1:290" ht="37.5" x14ac:dyDescent="0.25">
      <c r="A117" s="172" t="s">
        <v>1</v>
      </c>
      <c r="B117" s="173" t="s">
        <v>185</v>
      </c>
      <c r="C117" s="172" t="s">
        <v>7</v>
      </c>
      <c r="D117" s="171" t="s">
        <v>57</v>
      </c>
      <c r="E117" s="171" t="s">
        <v>184</v>
      </c>
      <c r="F117" s="171" t="s">
        <v>129</v>
      </c>
      <c r="G117" s="170" t="s">
        <v>1</v>
      </c>
      <c r="H117" s="169">
        <f>H118</f>
        <v>12303966.25</v>
      </c>
      <c r="I117" s="169">
        <f t="shared" ref="I117:M117" si="71">I118</f>
        <v>0</v>
      </c>
      <c r="J117" s="169">
        <f t="shared" si="71"/>
        <v>13375453.32</v>
      </c>
      <c r="K117" s="169">
        <f t="shared" si="71"/>
        <v>0</v>
      </c>
      <c r="L117" s="169">
        <f t="shared" si="71"/>
        <v>12653966.25</v>
      </c>
      <c r="M117" s="169">
        <f t="shared" si="71"/>
        <v>0</v>
      </c>
    </row>
    <row r="118" spans="1:290" ht="56.25" x14ac:dyDescent="0.25">
      <c r="A118" s="172" t="s">
        <v>1</v>
      </c>
      <c r="B118" s="173" t="s">
        <v>127</v>
      </c>
      <c r="C118" s="172" t="s">
        <v>7</v>
      </c>
      <c r="D118" s="171" t="s">
        <v>57</v>
      </c>
      <c r="E118" s="171" t="s">
        <v>184</v>
      </c>
      <c r="F118" s="171" t="s">
        <v>129</v>
      </c>
      <c r="G118" s="170">
        <v>600</v>
      </c>
      <c r="H118" s="169">
        <f>H119</f>
        <v>12303966.25</v>
      </c>
      <c r="I118" s="169">
        <f t="shared" ref="I118:M118" si="72">I119</f>
        <v>0</v>
      </c>
      <c r="J118" s="169">
        <f t="shared" si="72"/>
        <v>13375453.32</v>
      </c>
      <c r="K118" s="169">
        <f t="shared" si="72"/>
        <v>0</v>
      </c>
      <c r="L118" s="169">
        <f t="shared" si="72"/>
        <v>12653966.25</v>
      </c>
      <c r="M118" s="169">
        <f t="shared" si="72"/>
        <v>0</v>
      </c>
    </row>
    <row r="119" spans="1:290" ht="36" customHeight="1" x14ac:dyDescent="0.25">
      <c r="A119" s="167" t="s">
        <v>1</v>
      </c>
      <c r="B119" s="168" t="s">
        <v>128</v>
      </c>
      <c r="C119" s="167" t="s">
        <v>7</v>
      </c>
      <c r="D119" s="166" t="s">
        <v>57</v>
      </c>
      <c r="E119" s="166" t="s">
        <v>184</v>
      </c>
      <c r="F119" s="166" t="s">
        <v>129</v>
      </c>
      <c r="G119" s="165" t="s">
        <v>3</v>
      </c>
      <c r="H119" s="161">
        <v>12303966.25</v>
      </c>
      <c r="I119" s="164">
        <v>0</v>
      </c>
      <c r="J119" s="163">
        <v>13375453.32</v>
      </c>
      <c r="K119" s="163">
        <v>0</v>
      </c>
      <c r="L119" s="163">
        <v>12653966.25</v>
      </c>
      <c r="M119" s="162">
        <v>0</v>
      </c>
    </row>
    <row r="120" spans="1:290" ht="150" x14ac:dyDescent="0.25">
      <c r="A120" s="177"/>
      <c r="B120" s="189" t="s">
        <v>469</v>
      </c>
      <c r="C120" s="220" t="s">
        <v>7</v>
      </c>
      <c r="D120" s="185">
        <v>1</v>
      </c>
      <c r="E120" s="185">
        <v>75</v>
      </c>
      <c r="F120" s="216" t="s">
        <v>468</v>
      </c>
      <c r="G120" s="187"/>
      <c r="H120" s="161">
        <f>H121</f>
        <v>17257299.219999999</v>
      </c>
      <c r="I120" s="161">
        <f t="shared" ref="I120:M120" si="73">I121</f>
        <v>0</v>
      </c>
      <c r="J120" s="161">
        <f t="shared" si="73"/>
        <v>17257299.219999999</v>
      </c>
      <c r="K120" s="161">
        <f t="shared" si="73"/>
        <v>0</v>
      </c>
      <c r="L120" s="161">
        <f t="shared" si="73"/>
        <v>17257299.219999999</v>
      </c>
      <c r="M120" s="161">
        <f t="shared" si="73"/>
        <v>0</v>
      </c>
    </row>
    <row r="121" spans="1:290" ht="36" customHeight="1" x14ac:dyDescent="0.25">
      <c r="A121" s="177"/>
      <c r="B121" s="173" t="s">
        <v>127</v>
      </c>
      <c r="C121" s="220" t="s">
        <v>7</v>
      </c>
      <c r="D121" s="185">
        <v>1</v>
      </c>
      <c r="E121" s="185">
        <v>75</v>
      </c>
      <c r="F121" s="185" t="s">
        <v>468</v>
      </c>
      <c r="G121" s="187">
        <v>600</v>
      </c>
      <c r="H121" s="161">
        <f>H122</f>
        <v>17257299.219999999</v>
      </c>
      <c r="I121" s="161">
        <f t="shared" ref="I121:M121" si="74">I122</f>
        <v>0</v>
      </c>
      <c r="J121" s="161">
        <f t="shared" si="74"/>
        <v>17257299.219999999</v>
      </c>
      <c r="K121" s="161">
        <f t="shared" si="74"/>
        <v>0</v>
      </c>
      <c r="L121" s="161">
        <f t="shared" si="74"/>
        <v>17257299.219999999</v>
      </c>
      <c r="M121" s="161">
        <f t="shared" si="74"/>
        <v>0</v>
      </c>
    </row>
    <row r="122" spans="1:290" ht="36" customHeight="1" x14ac:dyDescent="0.25">
      <c r="A122" s="177"/>
      <c r="B122" s="189" t="s">
        <v>128</v>
      </c>
      <c r="C122" s="220" t="s">
        <v>7</v>
      </c>
      <c r="D122" s="185">
        <v>1</v>
      </c>
      <c r="E122" s="185">
        <v>75</v>
      </c>
      <c r="F122" s="185" t="s">
        <v>468</v>
      </c>
      <c r="G122" s="187">
        <v>610</v>
      </c>
      <c r="H122" s="161">
        <v>17257299.219999999</v>
      </c>
      <c r="I122" s="184">
        <v>0</v>
      </c>
      <c r="J122" s="183">
        <v>17257299.219999999</v>
      </c>
      <c r="K122" s="183">
        <v>0</v>
      </c>
      <c r="L122" s="183">
        <v>17257299.219999999</v>
      </c>
      <c r="M122" s="182">
        <v>0</v>
      </c>
    </row>
    <row r="123" spans="1:290" ht="75" x14ac:dyDescent="0.25">
      <c r="A123" s="177" t="s">
        <v>1</v>
      </c>
      <c r="B123" s="178" t="s">
        <v>187</v>
      </c>
      <c r="C123" s="177" t="s">
        <v>7</v>
      </c>
      <c r="D123" s="176" t="s">
        <v>57</v>
      </c>
      <c r="E123" s="176" t="s">
        <v>188</v>
      </c>
      <c r="F123" s="176" t="s">
        <v>108</v>
      </c>
      <c r="G123" s="175" t="s">
        <v>1</v>
      </c>
      <c r="H123" s="174">
        <f>H124+H128+H131</f>
        <v>58714857.209999993</v>
      </c>
      <c r="I123" s="174">
        <f t="shared" ref="I123:M123" si="75">I124+I128+I131</f>
        <v>0</v>
      </c>
      <c r="J123" s="174">
        <f t="shared" si="75"/>
        <v>61142618.420000002</v>
      </c>
      <c r="K123" s="174">
        <f t="shared" si="75"/>
        <v>0</v>
      </c>
      <c r="L123" s="174">
        <f t="shared" si="75"/>
        <v>53606867.129999995</v>
      </c>
      <c r="M123" s="174">
        <f t="shared" si="75"/>
        <v>0</v>
      </c>
    </row>
    <row r="124" spans="1:290" ht="75" x14ac:dyDescent="0.25">
      <c r="A124" s="172" t="s">
        <v>1</v>
      </c>
      <c r="B124" s="189" t="s">
        <v>189</v>
      </c>
      <c r="C124" s="190" t="s">
        <v>7</v>
      </c>
      <c r="D124" s="185" t="s">
        <v>57</v>
      </c>
      <c r="E124" s="185" t="s">
        <v>188</v>
      </c>
      <c r="F124" s="185" t="s">
        <v>129</v>
      </c>
      <c r="G124" s="187" t="s">
        <v>1</v>
      </c>
      <c r="H124" s="161">
        <f>H125+H127</f>
        <v>17781216.530000001</v>
      </c>
      <c r="I124" s="161">
        <f t="shared" ref="I124:M124" si="76">I125+I127</f>
        <v>0</v>
      </c>
      <c r="J124" s="161">
        <f t="shared" si="76"/>
        <v>20208977.739999998</v>
      </c>
      <c r="K124" s="161">
        <f t="shared" si="76"/>
        <v>0</v>
      </c>
      <c r="L124" s="161">
        <f t="shared" si="76"/>
        <v>12673226.449999999</v>
      </c>
      <c r="M124" s="161">
        <f t="shared" si="76"/>
        <v>0</v>
      </c>
    </row>
    <row r="125" spans="1:290" ht="45.75" customHeight="1" x14ac:dyDescent="0.25">
      <c r="A125" s="177" t="s">
        <v>1</v>
      </c>
      <c r="B125" s="178" t="s">
        <v>120</v>
      </c>
      <c r="C125" s="177" t="s">
        <v>7</v>
      </c>
      <c r="D125" s="176" t="s">
        <v>57</v>
      </c>
      <c r="E125" s="176" t="s">
        <v>188</v>
      </c>
      <c r="F125" s="176" t="s">
        <v>129</v>
      </c>
      <c r="G125" s="175">
        <v>200</v>
      </c>
      <c r="H125" s="174">
        <f>H126</f>
        <v>17491216.530000001</v>
      </c>
      <c r="I125" s="174">
        <f t="shared" ref="I125:M125" si="77">I126</f>
        <v>0</v>
      </c>
      <c r="J125" s="174">
        <f t="shared" si="77"/>
        <v>19918977.739999998</v>
      </c>
      <c r="K125" s="174">
        <f t="shared" si="77"/>
        <v>0</v>
      </c>
      <c r="L125" s="174">
        <f t="shared" si="77"/>
        <v>12383226.449999999</v>
      </c>
      <c r="M125" s="174">
        <f t="shared" si="77"/>
        <v>0</v>
      </c>
    </row>
    <row r="126" spans="1:290" ht="56.25" x14ac:dyDescent="0.25">
      <c r="A126" s="167" t="s">
        <v>1</v>
      </c>
      <c r="B126" s="168" t="s">
        <v>121</v>
      </c>
      <c r="C126" s="167" t="s">
        <v>7</v>
      </c>
      <c r="D126" s="166" t="s">
        <v>57</v>
      </c>
      <c r="E126" s="166" t="s">
        <v>188</v>
      </c>
      <c r="F126" s="166" t="s">
        <v>129</v>
      </c>
      <c r="G126" s="165" t="s">
        <v>78</v>
      </c>
      <c r="H126" s="161">
        <v>17491216.530000001</v>
      </c>
      <c r="I126" s="164">
        <v>0</v>
      </c>
      <c r="J126" s="163">
        <v>19918977.739999998</v>
      </c>
      <c r="K126" s="163">
        <v>0</v>
      </c>
      <c r="L126" s="163">
        <v>12383226.449999999</v>
      </c>
      <c r="M126" s="162">
        <v>0</v>
      </c>
    </row>
    <row r="127" spans="1:290" ht="18.75" x14ac:dyDescent="0.25">
      <c r="A127" s="177"/>
      <c r="B127" s="178" t="s">
        <v>115</v>
      </c>
      <c r="C127" s="190" t="s">
        <v>7</v>
      </c>
      <c r="D127" s="185" t="s">
        <v>57</v>
      </c>
      <c r="E127" s="185" t="s">
        <v>188</v>
      </c>
      <c r="F127" s="185" t="s">
        <v>129</v>
      </c>
      <c r="G127" s="187">
        <v>800</v>
      </c>
      <c r="H127" s="161">
        <f>H134</f>
        <v>290000</v>
      </c>
      <c r="I127" s="161">
        <f t="shared" ref="I127:M127" si="78">I134</f>
        <v>0</v>
      </c>
      <c r="J127" s="161">
        <f t="shared" si="78"/>
        <v>290000</v>
      </c>
      <c r="K127" s="161">
        <f t="shared" si="78"/>
        <v>0</v>
      </c>
      <c r="L127" s="161">
        <f t="shared" si="78"/>
        <v>290000</v>
      </c>
      <c r="M127" s="161">
        <f t="shared" si="78"/>
        <v>0</v>
      </c>
    </row>
    <row r="128" spans="1:290" ht="150" x14ac:dyDescent="0.25">
      <c r="A128" s="177"/>
      <c r="B128" s="213" t="s">
        <v>469</v>
      </c>
      <c r="C128" s="220" t="s">
        <v>7</v>
      </c>
      <c r="D128" s="185">
        <v>1</v>
      </c>
      <c r="E128" s="185">
        <v>77</v>
      </c>
      <c r="F128" s="216" t="s">
        <v>468</v>
      </c>
      <c r="G128" s="187"/>
      <c r="H128" s="161">
        <f>H129</f>
        <v>21863920.129999999</v>
      </c>
      <c r="I128" s="161">
        <f t="shared" ref="I128:M128" si="79">I129</f>
        <v>0</v>
      </c>
      <c r="J128" s="161">
        <f t="shared" si="79"/>
        <v>21863920.129999999</v>
      </c>
      <c r="K128" s="161">
        <f t="shared" si="79"/>
        <v>0</v>
      </c>
      <c r="L128" s="161">
        <f t="shared" si="79"/>
        <v>21863920.129999999</v>
      </c>
      <c r="M128" s="161">
        <f t="shared" si="79"/>
        <v>0</v>
      </c>
    </row>
    <row r="129" spans="1:13" ht="112.5" x14ac:dyDescent="0.25">
      <c r="A129" s="177"/>
      <c r="B129" s="173" t="s">
        <v>113</v>
      </c>
      <c r="C129" s="220" t="s">
        <v>7</v>
      </c>
      <c r="D129" s="185">
        <v>1</v>
      </c>
      <c r="E129" s="185">
        <v>77</v>
      </c>
      <c r="F129" s="185" t="s">
        <v>468</v>
      </c>
      <c r="G129" s="187">
        <v>100</v>
      </c>
      <c r="H129" s="161">
        <f>H130</f>
        <v>21863920.129999999</v>
      </c>
      <c r="I129" s="161">
        <f t="shared" ref="I129:M129" si="80">I130</f>
        <v>0</v>
      </c>
      <c r="J129" s="161">
        <f t="shared" si="80"/>
        <v>21863920.129999999</v>
      </c>
      <c r="K129" s="161">
        <f t="shared" si="80"/>
        <v>0</v>
      </c>
      <c r="L129" s="161">
        <f t="shared" si="80"/>
        <v>21863920.129999999</v>
      </c>
      <c r="M129" s="161">
        <f t="shared" si="80"/>
        <v>0</v>
      </c>
    </row>
    <row r="130" spans="1:13" ht="37.5" x14ac:dyDescent="0.25">
      <c r="A130" s="177"/>
      <c r="B130" s="189" t="s">
        <v>155</v>
      </c>
      <c r="C130" s="220" t="s">
        <v>7</v>
      </c>
      <c r="D130" s="185">
        <v>1</v>
      </c>
      <c r="E130" s="185">
        <v>77</v>
      </c>
      <c r="F130" s="185" t="s">
        <v>468</v>
      </c>
      <c r="G130" s="187">
        <v>110</v>
      </c>
      <c r="H130" s="161">
        <v>21863920.129999999</v>
      </c>
      <c r="I130" s="161">
        <v>0</v>
      </c>
      <c r="J130" s="161">
        <v>21863920.129999999</v>
      </c>
      <c r="K130" s="161">
        <v>0</v>
      </c>
      <c r="L130" s="161">
        <v>21863920.129999999</v>
      </c>
      <c r="M130" s="161">
        <v>0</v>
      </c>
    </row>
    <row r="131" spans="1:13" ht="150" x14ac:dyDescent="0.25">
      <c r="A131" s="177"/>
      <c r="B131" s="213" t="s">
        <v>469</v>
      </c>
      <c r="C131" s="220" t="s">
        <v>7</v>
      </c>
      <c r="D131" s="185">
        <v>1</v>
      </c>
      <c r="E131" s="185">
        <v>77</v>
      </c>
      <c r="F131" s="216" t="s">
        <v>470</v>
      </c>
      <c r="G131" s="187"/>
      <c r="H131" s="161">
        <f>H132</f>
        <v>19069720.550000001</v>
      </c>
      <c r="I131" s="161">
        <f t="shared" ref="I131:M131" si="81">I132</f>
        <v>0</v>
      </c>
      <c r="J131" s="161">
        <f t="shared" si="81"/>
        <v>19069720.550000001</v>
      </c>
      <c r="K131" s="161">
        <f t="shared" si="81"/>
        <v>0</v>
      </c>
      <c r="L131" s="161">
        <f t="shared" si="81"/>
        <v>19069720.550000001</v>
      </c>
      <c r="M131" s="161">
        <f t="shared" si="81"/>
        <v>0</v>
      </c>
    </row>
    <row r="132" spans="1:13" ht="112.5" x14ac:dyDescent="0.25">
      <c r="A132" s="177"/>
      <c r="B132" s="206" t="s">
        <v>113</v>
      </c>
      <c r="C132" s="220" t="s">
        <v>7</v>
      </c>
      <c r="D132" s="185">
        <v>1</v>
      </c>
      <c r="E132" s="185">
        <v>77</v>
      </c>
      <c r="F132" s="216" t="s">
        <v>470</v>
      </c>
      <c r="G132" s="187">
        <v>100</v>
      </c>
      <c r="H132" s="161">
        <f>H133</f>
        <v>19069720.550000001</v>
      </c>
      <c r="I132" s="161">
        <f t="shared" ref="I132:M132" si="82">I133</f>
        <v>0</v>
      </c>
      <c r="J132" s="161">
        <f t="shared" si="82"/>
        <v>19069720.550000001</v>
      </c>
      <c r="K132" s="161">
        <f t="shared" si="82"/>
        <v>0</v>
      </c>
      <c r="L132" s="161">
        <f t="shared" si="82"/>
        <v>19069720.550000001</v>
      </c>
      <c r="M132" s="161">
        <f t="shared" si="82"/>
        <v>0</v>
      </c>
    </row>
    <row r="133" spans="1:13" ht="37.5" x14ac:dyDescent="0.25">
      <c r="A133" s="177"/>
      <c r="B133" s="189" t="s">
        <v>155</v>
      </c>
      <c r="C133" s="220" t="s">
        <v>7</v>
      </c>
      <c r="D133" s="185">
        <v>1</v>
      </c>
      <c r="E133" s="185">
        <v>77</v>
      </c>
      <c r="F133" s="216" t="s">
        <v>470</v>
      </c>
      <c r="G133" s="187">
        <v>110</v>
      </c>
      <c r="H133" s="161">
        <v>19069720.550000001</v>
      </c>
      <c r="I133" s="161">
        <v>0</v>
      </c>
      <c r="J133" s="161">
        <v>19069720.550000001</v>
      </c>
      <c r="K133" s="161">
        <v>0</v>
      </c>
      <c r="L133" s="161">
        <v>19069720.550000001</v>
      </c>
      <c r="M133" s="161">
        <v>0</v>
      </c>
    </row>
    <row r="134" spans="1:13" ht="18.75" x14ac:dyDescent="0.25">
      <c r="A134" s="177"/>
      <c r="B134" s="189" t="s">
        <v>116</v>
      </c>
      <c r="C134" s="190" t="s">
        <v>7</v>
      </c>
      <c r="D134" s="185" t="s">
        <v>57</v>
      </c>
      <c r="E134" s="185" t="s">
        <v>188</v>
      </c>
      <c r="F134" s="185" t="s">
        <v>129</v>
      </c>
      <c r="G134" s="187">
        <v>850</v>
      </c>
      <c r="H134" s="161">
        <v>290000</v>
      </c>
      <c r="I134" s="186">
        <v>0</v>
      </c>
      <c r="J134" s="182">
        <v>290000</v>
      </c>
      <c r="K134" s="182">
        <v>0</v>
      </c>
      <c r="L134" s="182">
        <v>290000</v>
      </c>
      <c r="M134" s="182">
        <v>0</v>
      </c>
    </row>
    <row r="135" spans="1:13" ht="37.5" x14ac:dyDescent="0.25">
      <c r="A135" s="177" t="s">
        <v>1</v>
      </c>
      <c r="B135" s="217" t="s">
        <v>404</v>
      </c>
      <c r="C135" s="177" t="s">
        <v>7</v>
      </c>
      <c r="D135" s="176" t="s">
        <v>57</v>
      </c>
      <c r="E135" s="214" t="s">
        <v>403</v>
      </c>
      <c r="F135" s="215" t="s">
        <v>108</v>
      </c>
      <c r="G135" s="175" t="s">
        <v>1</v>
      </c>
      <c r="H135" s="174">
        <f>H136</f>
        <v>35214</v>
      </c>
      <c r="I135" s="174">
        <f t="shared" ref="I135:M135" si="83">I136</f>
        <v>0</v>
      </c>
      <c r="J135" s="174">
        <f t="shared" si="83"/>
        <v>35214</v>
      </c>
      <c r="K135" s="174">
        <f t="shared" si="83"/>
        <v>0</v>
      </c>
      <c r="L135" s="174">
        <f t="shared" si="83"/>
        <v>35214</v>
      </c>
      <c r="M135" s="174">
        <f t="shared" si="83"/>
        <v>0</v>
      </c>
    </row>
    <row r="136" spans="1:13" ht="112.5" x14ac:dyDescent="0.25">
      <c r="A136" s="172" t="s">
        <v>1</v>
      </c>
      <c r="B136" s="212" t="s">
        <v>453</v>
      </c>
      <c r="C136" s="190" t="s">
        <v>7</v>
      </c>
      <c r="D136" s="185" t="s">
        <v>57</v>
      </c>
      <c r="E136" s="216" t="s">
        <v>403</v>
      </c>
      <c r="F136" s="185">
        <v>51791</v>
      </c>
      <c r="G136" s="187"/>
      <c r="H136" s="161">
        <f>H137</f>
        <v>35214</v>
      </c>
      <c r="I136" s="161">
        <f t="shared" ref="I136:M136" si="84">I137</f>
        <v>0</v>
      </c>
      <c r="J136" s="161">
        <f t="shared" si="84"/>
        <v>35214</v>
      </c>
      <c r="K136" s="161">
        <f t="shared" si="84"/>
        <v>0</v>
      </c>
      <c r="L136" s="161">
        <f t="shared" si="84"/>
        <v>35214</v>
      </c>
      <c r="M136" s="161">
        <f t="shared" si="84"/>
        <v>0</v>
      </c>
    </row>
    <row r="137" spans="1:13" ht="56.25" x14ac:dyDescent="0.25">
      <c r="A137" s="177" t="s">
        <v>1</v>
      </c>
      <c r="B137" s="178" t="s">
        <v>127</v>
      </c>
      <c r="C137" s="177" t="s">
        <v>7</v>
      </c>
      <c r="D137" s="176" t="s">
        <v>57</v>
      </c>
      <c r="E137" s="176" t="s">
        <v>403</v>
      </c>
      <c r="F137" s="176">
        <v>51791</v>
      </c>
      <c r="G137" s="175">
        <v>600</v>
      </c>
      <c r="H137" s="174">
        <f>H138</f>
        <v>35214</v>
      </c>
      <c r="I137" s="174">
        <f t="shared" ref="I137:M137" si="85">I138</f>
        <v>0</v>
      </c>
      <c r="J137" s="174">
        <f t="shared" si="85"/>
        <v>35214</v>
      </c>
      <c r="K137" s="174">
        <f t="shared" si="85"/>
        <v>0</v>
      </c>
      <c r="L137" s="174">
        <f t="shared" si="85"/>
        <v>35214</v>
      </c>
      <c r="M137" s="174">
        <f t="shared" si="85"/>
        <v>0</v>
      </c>
    </row>
    <row r="138" spans="1:13" ht="18.75" x14ac:dyDescent="0.25">
      <c r="A138" s="167" t="s">
        <v>1</v>
      </c>
      <c r="B138" s="168" t="s">
        <v>128</v>
      </c>
      <c r="C138" s="167" t="s">
        <v>7</v>
      </c>
      <c r="D138" s="166" t="s">
        <v>57</v>
      </c>
      <c r="E138" s="185" t="s">
        <v>403</v>
      </c>
      <c r="F138" s="185">
        <v>51791</v>
      </c>
      <c r="G138" s="165" t="s">
        <v>3</v>
      </c>
      <c r="H138" s="161">
        <v>35214</v>
      </c>
      <c r="I138" s="164">
        <v>0</v>
      </c>
      <c r="J138" s="163">
        <v>35214</v>
      </c>
      <c r="K138" s="163">
        <v>0</v>
      </c>
      <c r="L138" s="163">
        <v>35214</v>
      </c>
      <c r="M138" s="162">
        <v>0</v>
      </c>
    </row>
    <row r="139" spans="1:13" ht="18.75" x14ac:dyDescent="0.25">
      <c r="A139" s="177" t="s">
        <v>1</v>
      </c>
      <c r="B139" s="178" t="s">
        <v>135</v>
      </c>
      <c r="C139" s="177" t="s">
        <v>7</v>
      </c>
      <c r="D139" s="176" t="s">
        <v>58</v>
      </c>
      <c r="E139" s="176" t="s">
        <v>10</v>
      </c>
      <c r="F139" s="176" t="s">
        <v>108</v>
      </c>
      <c r="G139" s="175" t="s">
        <v>1</v>
      </c>
      <c r="H139" s="174">
        <f>H140+H147+H154+H161+H168</f>
        <v>53544076.670000002</v>
      </c>
      <c r="I139" s="174">
        <f>I140+I147+I154+I161+I168</f>
        <v>0</v>
      </c>
      <c r="J139" s="174">
        <f>J140+J147+J154+J161+J168</f>
        <v>54931404.140000001</v>
      </c>
      <c r="K139" s="174">
        <f>K140+K147+K154+K161+K168</f>
        <v>0</v>
      </c>
      <c r="L139" s="174">
        <f>L140+L147+L154+L161+L168</f>
        <v>53083306.640000001</v>
      </c>
      <c r="M139" s="174">
        <f>M140+M147+M154+M161+M168</f>
        <v>0</v>
      </c>
    </row>
    <row r="140" spans="1:13" ht="37.5" x14ac:dyDescent="0.25">
      <c r="A140" s="172" t="s">
        <v>1</v>
      </c>
      <c r="B140" s="173" t="s">
        <v>221</v>
      </c>
      <c r="C140" s="172" t="s">
        <v>7</v>
      </c>
      <c r="D140" s="171" t="s">
        <v>58</v>
      </c>
      <c r="E140" s="171" t="s">
        <v>153</v>
      </c>
      <c r="F140" s="171" t="s">
        <v>108</v>
      </c>
      <c r="G140" s="170" t="s">
        <v>1</v>
      </c>
      <c r="H140" s="169">
        <f>H141+H144</f>
        <v>9301559.1799999997</v>
      </c>
      <c r="I140" s="169">
        <f t="shared" ref="I140:M140" si="86">I141+I144</f>
        <v>0</v>
      </c>
      <c r="J140" s="169">
        <f t="shared" si="86"/>
        <v>9593621.6499999985</v>
      </c>
      <c r="K140" s="169">
        <f t="shared" si="86"/>
        <v>0</v>
      </c>
      <c r="L140" s="169">
        <f t="shared" si="86"/>
        <v>9381559.1499999985</v>
      </c>
      <c r="M140" s="169">
        <f t="shared" si="86"/>
        <v>0</v>
      </c>
    </row>
    <row r="141" spans="1:13" ht="37.5" x14ac:dyDescent="0.25">
      <c r="A141" s="172" t="s">
        <v>1</v>
      </c>
      <c r="B141" s="173" t="s">
        <v>222</v>
      </c>
      <c r="C141" s="172" t="s">
        <v>7</v>
      </c>
      <c r="D141" s="171" t="s">
        <v>58</v>
      </c>
      <c r="E141" s="171" t="s">
        <v>153</v>
      </c>
      <c r="F141" s="171" t="s">
        <v>129</v>
      </c>
      <c r="G141" s="170" t="s">
        <v>1</v>
      </c>
      <c r="H141" s="169">
        <f>H142</f>
        <v>3104924.54</v>
      </c>
      <c r="I141" s="169">
        <f t="shared" ref="I141:M141" si="87">I142</f>
        <v>0</v>
      </c>
      <c r="J141" s="169">
        <f t="shared" si="87"/>
        <v>3396987.01</v>
      </c>
      <c r="K141" s="169">
        <f t="shared" si="87"/>
        <v>0</v>
      </c>
      <c r="L141" s="169">
        <f t="shared" si="87"/>
        <v>3184924.51</v>
      </c>
      <c r="M141" s="169">
        <f t="shared" si="87"/>
        <v>0</v>
      </c>
    </row>
    <row r="142" spans="1:13" ht="56.25" x14ac:dyDescent="0.25">
      <c r="A142" s="172" t="s">
        <v>1</v>
      </c>
      <c r="B142" s="173" t="s">
        <v>127</v>
      </c>
      <c r="C142" s="172" t="s">
        <v>7</v>
      </c>
      <c r="D142" s="171" t="s">
        <v>58</v>
      </c>
      <c r="E142" s="171" t="s">
        <v>153</v>
      </c>
      <c r="F142" s="171" t="s">
        <v>129</v>
      </c>
      <c r="G142" s="170">
        <v>600</v>
      </c>
      <c r="H142" s="169">
        <f>H143</f>
        <v>3104924.54</v>
      </c>
      <c r="I142" s="169">
        <f t="shared" ref="I142:M142" si="88">I143</f>
        <v>0</v>
      </c>
      <c r="J142" s="169">
        <f t="shared" si="88"/>
        <v>3396987.01</v>
      </c>
      <c r="K142" s="169">
        <f t="shared" si="88"/>
        <v>0</v>
      </c>
      <c r="L142" s="169">
        <f t="shared" si="88"/>
        <v>3184924.51</v>
      </c>
      <c r="M142" s="169">
        <f t="shared" si="88"/>
        <v>0</v>
      </c>
    </row>
    <row r="143" spans="1:13" ht="18.75" x14ac:dyDescent="0.25">
      <c r="A143" s="167" t="s">
        <v>1</v>
      </c>
      <c r="B143" s="168" t="s">
        <v>128</v>
      </c>
      <c r="C143" s="167" t="s">
        <v>7</v>
      </c>
      <c r="D143" s="166" t="s">
        <v>58</v>
      </c>
      <c r="E143" s="166" t="s">
        <v>153</v>
      </c>
      <c r="F143" s="166" t="s">
        <v>129</v>
      </c>
      <c r="G143" s="165" t="s">
        <v>3</v>
      </c>
      <c r="H143" s="161">
        <v>3104924.54</v>
      </c>
      <c r="I143" s="164">
        <v>0</v>
      </c>
      <c r="J143" s="163">
        <v>3396987.01</v>
      </c>
      <c r="K143" s="163">
        <v>0</v>
      </c>
      <c r="L143" s="163">
        <v>3184924.51</v>
      </c>
      <c r="M143" s="162">
        <v>0</v>
      </c>
    </row>
    <row r="144" spans="1:13" ht="112.5" x14ac:dyDescent="0.25">
      <c r="A144" s="177"/>
      <c r="B144" s="212" t="s">
        <v>464</v>
      </c>
      <c r="C144" s="220" t="s">
        <v>7</v>
      </c>
      <c r="D144" s="185">
        <v>2</v>
      </c>
      <c r="E144" s="185">
        <v>72</v>
      </c>
      <c r="F144" s="216" t="s">
        <v>463</v>
      </c>
      <c r="G144" s="187"/>
      <c r="H144" s="161">
        <f>H145</f>
        <v>6196634.6399999997</v>
      </c>
      <c r="I144" s="161">
        <f t="shared" ref="I144:M144" si="89">I145</f>
        <v>0</v>
      </c>
      <c r="J144" s="161">
        <f t="shared" si="89"/>
        <v>6196634.6399999997</v>
      </c>
      <c r="K144" s="161">
        <f t="shared" si="89"/>
        <v>0</v>
      </c>
      <c r="L144" s="161">
        <f t="shared" si="89"/>
        <v>6196634.6399999997</v>
      </c>
      <c r="M144" s="161">
        <f t="shared" si="89"/>
        <v>0</v>
      </c>
    </row>
    <row r="145" spans="1:13" ht="56.25" x14ac:dyDescent="0.25">
      <c r="A145" s="177"/>
      <c r="B145" s="173" t="s">
        <v>127</v>
      </c>
      <c r="C145" s="220" t="s">
        <v>7</v>
      </c>
      <c r="D145" s="185">
        <v>2</v>
      </c>
      <c r="E145" s="185">
        <v>72</v>
      </c>
      <c r="F145" s="185" t="s">
        <v>463</v>
      </c>
      <c r="G145" s="187">
        <v>600</v>
      </c>
      <c r="H145" s="161">
        <f>H146</f>
        <v>6196634.6399999997</v>
      </c>
      <c r="I145" s="161">
        <f t="shared" ref="I145:M145" si="90">I146</f>
        <v>0</v>
      </c>
      <c r="J145" s="161">
        <f t="shared" si="90"/>
        <v>6196634.6399999997</v>
      </c>
      <c r="K145" s="161">
        <f t="shared" si="90"/>
        <v>0</v>
      </c>
      <c r="L145" s="161">
        <f t="shared" si="90"/>
        <v>6196634.6399999997</v>
      </c>
      <c r="M145" s="161">
        <f t="shared" si="90"/>
        <v>0</v>
      </c>
    </row>
    <row r="146" spans="1:13" ht="18.75" x14ac:dyDescent="0.25">
      <c r="A146" s="177"/>
      <c r="B146" s="189" t="s">
        <v>128</v>
      </c>
      <c r="C146" s="330" t="s">
        <v>7</v>
      </c>
      <c r="D146" s="324">
        <v>2</v>
      </c>
      <c r="E146" s="324">
        <v>72</v>
      </c>
      <c r="F146" s="331" t="s">
        <v>463</v>
      </c>
      <c r="G146" s="325">
        <v>610</v>
      </c>
      <c r="H146" s="326">
        <v>6196634.6399999997</v>
      </c>
      <c r="I146" s="327">
        <v>0</v>
      </c>
      <c r="J146" s="328">
        <v>6196634.6399999997</v>
      </c>
      <c r="K146" s="328">
        <v>0</v>
      </c>
      <c r="L146" s="328">
        <v>6196634.6399999997</v>
      </c>
      <c r="M146" s="329">
        <v>0</v>
      </c>
    </row>
    <row r="147" spans="1:13" ht="37.5" x14ac:dyDescent="0.25">
      <c r="A147" s="177" t="s">
        <v>1</v>
      </c>
      <c r="B147" s="178" t="s">
        <v>160</v>
      </c>
      <c r="C147" s="177" t="s">
        <v>7</v>
      </c>
      <c r="D147" s="176" t="s">
        <v>58</v>
      </c>
      <c r="E147" s="176" t="s">
        <v>161</v>
      </c>
      <c r="F147" s="176" t="s">
        <v>108</v>
      </c>
      <c r="G147" s="175" t="s">
        <v>1</v>
      </c>
      <c r="H147" s="174">
        <f>H149+H152</f>
        <v>11123423.039999999</v>
      </c>
      <c r="I147" s="174">
        <f t="shared" ref="I147:M147" si="91">I149+I152</f>
        <v>0</v>
      </c>
      <c r="J147" s="174">
        <f t="shared" si="91"/>
        <v>11335485.539999999</v>
      </c>
      <c r="K147" s="174">
        <f t="shared" si="91"/>
        <v>0</v>
      </c>
      <c r="L147" s="174">
        <f t="shared" si="91"/>
        <v>11123423.039999999</v>
      </c>
      <c r="M147" s="174">
        <f t="shared" si="91"/>
        <v>0</v>
      </c>
    </row>
    <row r="148" spans="1:13" ht="93.75" x14ac:dyDescent="0.25">
      <c r="A148" s="172" t="s">
        <v>1</v>
      </c>
      <c r="B148" s="173" t="s">
        <v>162</v>
      </c>
      <c r="C148" s="172" t="s">
        <v>7</v>
      </c>
      <c r="D148" s="171" t="s">
        <v>58</v>
      </c>
      <c r="E148" s="171" t="s">
        <v>161</v>
      </c>
      <c r="F148" s="171" t="s">
        <v>129</v>
      </c>
      <c r="G148" s="170" t="s">
        <v>1</v>
      </c>
      <c r="H148" s="169">
        <f>H149</f>
        <v>2143529.04</v>
      </c>
      <c r="I148" s="169">
        <f t="shared" ref="I148:M148" si="92">I149</f>
        <v>0</v>
      </c>
      <c r="J148" s="169">
        <f t="shared" si="92"/>
        <v>2355591.54</v>
      </c>
      <c r="K148" s="169">
        <f t="shared" si="92"/>
        <v>0</v>
      </c>
      <c r="L148" s="169">
        <f t="shared" si="92"/>
        <v>2143529.04</v>
      </c>
      <c r="M148" s="169">
        <f t="shared" si="92"/>
        <v>0</v>
      </c>
    </row>
    <row r="149" spans="1:13" ht="56.25" x14ac:dyDescent="0.25">
      <c r="A149" s="172" t="s">
        <v>1</v>
      </c>
      <c r="B149" s="173" t="s">
        <v>127</v>
      </c>
      <c r="C149" s="172" t="s">
        <v>7</v>
      </c>
      <c r="D149" s="171" t="s">
        <v>58</v>
      </c>
      <c r="E149" s="171" t="s">
        <v>161</v>
      </c>
      <c r="F149" s="171" t="s">
        <v>129</v>
      </c>
      <c r="G149" s="170">
        <v>600</v>
      </c>
      <c r="H149" s="169">
        <f>H150</f>
        <v>2143529.04</v>
      </c>
      <c r="I149" s="169">
        <f t="shared" ref="I149:M149" si="93">I150</f>
        <v>0</v>
      </c>
      <c r="J149" s="169">
        <f t="shared" si="93"/>
        <v>2355591.54</v>
      </c>
      <c r="K149" s="169">
        <f t="shared" si="93"/>
        <v>0</v>
      </c>
      <c r="L149" s="169">
        <f t="shared" si="93"/>
        <v>2143529.04</v>
      </c>
      <c r="M149" s="169">
        <f t="shared" si="93"/>
        <v>0</v>
      </c>
    </row>
    <row r="150" spans="1:13" ht="18.75" x14ac:dyDescent="0.25">
      <c r="A150" s="167" t="s">
        <v>1</v>
      </c>
      <c r="B150" s="168" t="s">
        <v>128</v>
      </c>
      <c r="C150" s="167" t="s">
        <v>7</v>
      </c>
      <c r="D150" s="166" t="s">
        <v>58</v>
      </c>
      <c r="E150" s="166" t="s">
        <v>161</v>
      </c>
      <c r="F150" s="166" t="s">
        <v>129</v>
      </c>
      <c r="G150" s="165" t="s">
        <v>3</v>
      </c>
      <c r="H150" s="161">
        <v>2143529.04</v>
      </c>
      <c r="I150" s="164">
        <v>0</v>
      </c>
      <c r="J150" s="163">
        <v>2355591.54</v>
      </c>
      <c r="K150" s="163">
        <v>0</v>
      </c>
      <c r="L150" s="163">
        <v>2143529.04</v>
      </c>
      <c r="M150" s="162">
        <v>0</v>
      </c>
    </row>
    <row r="151" spans="1:13" ht="112.5" x14ac:dyDescent="0.25">
      <c r="A151" s="177"/>
      <c r="B151" s="212" t="s">
        <v>465</v>
      </c>
      <c r="C151" s="220" t="s">
        <v>7</v>
      </c>
      <c r="D151" s="185">
        <v>2</v>
      </c>
      <c r="E151" s="185">
        <v>81</v>
      </c>
      <c r="F151" s="216" t="s">
        <v>463</v>
      </c>
      <c r="G151" s="187"/>
      <c r="H151" s="161">
        <f>H152</f>
        <v>8979894</v>
      </c>
      <c r="I151" s="161">
        <f t="shared" ref="I151:M151" si="94">I152</f>
        <v>0</v>
      </c>
      <c r="J151" s="161">
        <f t="shared" si="94"/>
        <v>8979894</v>
      </c>
      <c r="K151" s="161">
        <f t="shared" si="94"/>
        <v>0</v>
      </c>
      <c r="L151" s="161">
        <f t="shared" si="94"/>
        <v>8979894</v>
      </c>
      <c r="M151" s="161">
        <f t="shared" si="94"/>
        <v>0</v>
      </c>
    </row>
    <row r="152" spans="1:13" ht="56.25" x14ac:dyDescent="0.25">
      <c r="A152" s="177"/>
      <c r="B152" s="173" t="s">
        <v>127</v>
      </c>
      <c r="C152" s="330" t="s">
        <v>7</v>
      </c>
      <c r="D152" s="324">
        <v>2</v>
      </c>
      <c r="E152" s="324">
        <v>81</v>
      </c>
      <c r="F152" s="324" t="s">
        <v>463</v>
      </c>
      <c r="G152" s="325">
        <v>600</v>
      </c>
      <c r="H152" s="326">
        <f>H153</f>
        <v>8979894</v>
      </c>
      <c r="I152" s="326">
        <f t="shared" ref="I152:M152" si="95">I153</f>
        <v>0</v>
      </c>
      <c r="J152" s="326">
        <f t="shared" si="95"/>
        <v>8979894</v>
      </c>
      <c r="K152" s="326">
        <f t="shared" si="95"/>
        <v>0</v>
      </c>
      <c r="L152" s="326">
        <f t="shared" si="95"/>
        <v>8979894</v>
      </c>
      <c r="M152" s="326">
        <f t="shared" si="95"/>
        <v>0</v>
      </c>
    </row>
    <row r="153" spans="1:13" ht="18.75" x14ac:dyDescent="0.25">
      <c r="A153" s="177"/>
      <c r="B153" s="189" t="s">
        <v>128</v>
      </c>
      <c r="C153" s="220" t="s">
        <v>7</v>
      </c>
      <c r="D153" s="185">
        <v>2</v>
      </c>
      <c r="E153" s="185">
        <v>81</v>
      </c>
      <c r="F153" s="185" t="s">
        <v>463</v>
      </c>
      <c r="G153" s="187">
        <v>610</v>
      </c>
      <c r="H153" s="161">
        <v>8979894</v>
      </c>
      <c r="I153" s="184">
        <v>0</v>
      </c>
      <c r="J153" s="183">
        <v>8979894</v>
      </c>
      <c r="K153" s="183">
        <v>0</v>
      </c>
      <c r="L153" s="183">
        <v>8979894</v>
      </c>
      <c r="M153" s="182">
        <v>0</v>
      </c>
    </row>
    <row r="154" spans="1:13" ht="37.5" x14ac:dyDescent="0.25">
      <c r="A154" s="177" t="s">
        <v>1</v>
      </c>
      <c r="B154" s="178" t="s">
        <v>163</v>
      </c>
      <c r="C154" s="177" t="s">
        <v>7</v>
      </c>
      <c r="D154" s="176" t="s">
        <v>58</v>
      </c>
      <c r="E154" s="176" t="s">
        <v>164</v>
      </c>
      <c r="F154" s="176" t="s">
        <v>108</v>
      </c>
      <c r="G154" s="175" t="s">
        <v>1</v>
      </c>
      <c r="H154" s="174">
        <f>H155+H158</f>
        <v>2944395.92</v>
      </c>
      <c r="I154" s="174">
        <f t="shared" ref="I154:M154" si="96">I155+I158</f>
        <v>0</v>
      </c>
      <c r="J154" s="174">
        <f t="shared" si="96"/>
        <v>3156458.42</v>
      </c>
      <c r="K154" s="174">
        <f t="shared" si="96"/>
        <v>0</v>
      </c>
      <c r="L154" s="174">
        <f t="shared" si="96"/>
        <v>2944395.92</v>
      </c>
      <c r="M154" s="174">
        <f t="shared" si="96"/>
        <v>0</v>
      </c>
    </row>
    <row r="155" spans="1:13" ht="56.25" x14ac:dyDescent="0.25">
      <c r="A155" s="172" t="s">
        <v>1</v>
      </c>
      <c r="B155" s="173" t="s">
        <v>165</v>
      </c>
      <c r="C155" s="172" t="s">
        <v>7</v>
      </c>
      <c r="D155" s="171" t="s">
        <v>58</v>
      </c>
      <c r="E155" s="171" t="s">
        <v>164</v>
      </c>
      <c r="F155" s="171" t="s">
        <v>129</v>
      </c>
      <c r="G155" s="170" t="s">
        <v>1</v>
      </c>
      <c r="H155" s="169">
        <f>H156</f>
        <v>1905399.92</v>
      </c>
      <c r="I155" s="169">
        <f t="shared" ref="I155:M155" si="97">I156</f>
        <v>0</v>
      </c>
      <c r="J155" s="169">
        <f t="shared" si="97"/>
        <v>2117462.42</v>
      </c>
      <c r="K155" s="169">
        <f t="shared" si="97"/>
        <v>0</v>
      </c>
      <c r="L155" s="169">
        <f t="shared" si="97"/>
        <v>1905399.92</v>
      </c>
      <c r="M155" s="169">
        <f t="shared" si="97"/>
        <v>0</v>
      </c>
    </row>
    <row r="156" spans="1:13" ht="56.25" x14ac:dyDescent="0.25">
      <c r="A156" s="172" t="s">
        <v>1</v>
      </c>
      <c r="B156" s="173" t="s">
        <v>127</v>
      </c>
      <c r="C156" s="172" t="s">
        <v>7</v>
      </c>
      <c r="D156" s="171" t="s">
        <v>58</v>
      </c>
      <c r="E156" s="171" t="s">
        <v>164</v>
      </c>
      <c r="F156" s="171" t="s">
        <v>129</v>
      </c>
      <c r="G156" s="170">
        <v>600</v>
      </c>
      <c r="H156" s="169">
        <f>H157</f>
        <v>1905399.92</v>
      </c>
      <c r="I156" s="169">
        <f t="shared" ref="I156:M156" si="98">I157</f>
        <v>0</v>
      </c>
      <c r="J156" s="169">
        <f t="shared" si="98"/>
        <v>2117462.42</v>
      </c>
      <c r="K156" s="169">
        <f t="shared" si="98"/>
        <v>0</v>
      </c>
      <c r="L156" s="169">
        <f t="shared" si="98"/>
        <v>1905399.92</v>
      </c>
      <c r="M156" s="169">
        <f t="shared" si="98"/>
        <v>0</v>
      </c>
    </row>
    <row r="157" spans="1:13" ht="18.75" x14ac:dyDescent="0.25">
      <c r="A157" s="167" t="s">
        <v>1</v>
      </c>
      <c r="B157" s="168" t="s">
        <v>128</v>
      </c>
      <c r="C157" s="167" t="s">
        <v>7</v>
      </c>
      <c r="D157" s="166" t="s">
        <v>58</v>
      </c>
      <c r="E157" s="166" t="s">
        <v>164</v>
      </c>
      <c r="F157" s="166" t="s">
        <v>129</v>
      </c>
      <c r="G157" s="165" t="s">
        <v>3</v>
      </c>
      <c r="H157" s="161">
        <v>1905399.92</v>
      </c>
      <c r="I157" s="164">
        <v>0</v>
      </c>
      <c r="J157" s="163">
        <v>2117462.42</v>
      </c>
      <c r="K157" s="163">
        <v>0</v>
      </c>
      <c r="L157" s="163">
        <v>1905399.92</v>
      </c>
      <c r="M157" s="162">
        <v>0</v>
      </c>
    </row>
    <row r="158" spans="1:13" ht="93.75" x14ac:dyDescent="0.25">
      <c r="A158" s="177"/>
      <c r="B158" s="212" t="s">
        <v>466</v>
      </c>
      <c r="C158" s="220" t="s">
        <v>7</v>
      </c>
      <c r="D158" s="185">
        <v>2</v>
      </c>
      <c r="E158" s="185">
        <v>84</v>
      </c>
      <c r="F158" s="185" t="s">
        <v>463</v>
      </c>
      <c r="G158" s="187"/>
      <c r="H158" s="161">
        <f>H159</f>
        <v>1038996</v>
      </c>
      <c r="I158" s="161">
        <f t="shared" ref="I158:M158" si="99">I159</f>
        <v>0</v>
      </c>
      <c r="J158" s="161">
        <f t="shared" si="99"/>
        <v>1038996</v>
      </c>
      <c r="K158" s="161">
        <f t="shared" si="99"/>
        <v>0</v>
      </c>
      <c r="L158" s="161">
        <f t="shared" si="99"/>
        <v>1038996</v>
      </c>
      <c r="M158" s="161">
        <f t="shared" si="99"/>
        <v>0</v>
      </c>
    </row>
    <row r="159" spans="1:13" ht="56.25" x14ac:dyDescent="0.25">
      <c r="A159" s="177"/>
      <c r="B159" s="173" t="s">
        <v>127</v>
      </c>
      <c r="C159" s="220" t="s">
        <v>7</v>
      </c>
      <c r="D159" s="185">
        <v>2</v>
      </c>
      <c r="E159" s="185">
        <v>84</v>
      </c>
      <c r="F159" s="185" t="s">
        <v>463</v>
      </c>
      <c r="G159" s="187">
        <v>600</v>
      </c>
      <c r="H159" s="161">
        <f>H160</f>
        <v>1038996</v>
      </c>
      <c r="I159" s="161">
        <f t="shared" ref="I159:M159" si="100">I160</f>
        <v>0</v>
      </c>
      <c r="J159" s="161">
        <f t="shared" si="100"/>
        <v>1038996</v>
      </c>
      <c r="K159" s="161">
        <f t="shared" si="100"/>
        <v>0</v>
      </c>
      <c r="L159" s="161">
        <f t="shared" si="100"/>
        <v>1038996</v>
      </c>
      <c r="M159" s="161">
        <f t="shared" si="100"/>
        <v>0</v>
      </c>
    </row>
    <row r="160" spans="1:13" ht="18.75" x14ac:dyDescent="0.25">
      <c r="A160" s="177"/>
      <c r="B160" s="189" t="s">
        <v>128</v>
      </c>
      <c r="C160" s="330" t="s">
        <v>7</v>
      </c>
      <c r="D160" s="324">
        <v>2</v>
      </c>
      <c r="E160" s="324">
        <v>84</v>
      </c>
      <c r="F160" s="331" t="s">
        <v>463</v>
      </c>
      <c r="G160" s="325">
        <v>610</v>
      </c>
      <c r="H160" s="326">
        <v>1038996</v>
      </c>
      <c r="I160" s="327">
        <v>0</v>
      </c>
      <c r="J160" s="328">
        <v>1038996</v>
      </c>
      <c r="K160" s="328">
        <v>0</v>
      </c>
      <c r="L160" s="328">
        <v>1038996</v>
      </c>
      <c r="M160" s="329">
        <v>0</v>
      </c>
    </row>
    <row r="161" spans="1:13" ht="56.25" x14ac:dyDescent="0.25">
      <c r="A161" s="177" t="s">
        <v>1</v>
      </c>
      <c r="B161" s="178" t="s">
        <v>223</v>
      </c>
      <c r="C161" s="177" t="s">
        <v>7</v>
      </c>
      <c r="D161" s="176" t="s">
        <v>58</v>
      </c>
      <c r="E161" s="176" t="s">
        <v>166</v>
      </c>
      <c r="F161" s="176" t="s">
        <v>108</v>
      </c>
      <c r="G161" s="175" t="s">
        <v>1</v>
      </c>
      <c r="H161" s="174">
        <f>H162+H165</f>
        <v>8654401.129999999</v>
      </c>
      <c r="I161" s="174">
        <f t="shared" ref="I161:M161" si="101">I162+I165</f>
        <v>0</v>
      </c>
      <c r="J161" s="174">
        <f t="shared" si="101"/>
        <v>9007463.629999999</v>
      </c>
      <c r="K161" s="174">
        <f t="shared" si="101"/>
        <v>0</v>
      </c>
      <c r="L161" s="174">
        <f t="shared" si="101"/>
        <v>8795401.129999999</v>
      </c>
      <c r="M161" s="174">
        <f t="shared" si="101"/>
        <v>0</v>
      </c>
    </row>
    <row r="162" spans="1:13" ht="37.5" x14ac:dyDescent="0.25">
      <c r="A162" s="172" t="s">
        <v>1</v>
      </c>
      <c r="B162" s="173" t="s">
        <v>167</v>
      </c>
      <c r="C162" s="172" t="s">
        <v>7</v>
      </c>
      <c r="D162" s="171" t="s">
        <v>58</v>
      </c>
      <c r="E162" s="171" t="s">
        <v>166</v>
      </c>
      <c r="F162" s="171" t="s">
        <v>129</v>
      </c>
      <c r="G162" s="170" t="s">
        <v>1</v>
      </c>
      <c r="H162" s="169">
        <f>H163</f>
        <v>2791495.13</v>
      </c>
      <c r="I162" s="169">
        <f t="shared" ref="I162:M162" si="102">I163</f>
        <v>0</v>
      </c>
      <c r="J162" s="169">
        <f t="shared" si="102"/>
        <v>3144557.63</v>
      </c>
      <c r="K162" s="169">
        <f t="shared" si="102"/>
        <v>0</v>
      </c>
      <c r="L162" s="169">
        <f t="shared" si="102"/>
        <v>2932495.13</v>
      </c>
      <c r="M162" s="169">
        <f t="shared" si="102"/>
        <v>0</v>
      </c>
    </row>
    <row r="163" spans="1:13" ht="56.25" x14ac:dyDescent="0.25">
      <c r="A163" s="172" t="s">
        <v>1</v>
      </c>
      <c r="B163" s="173" t="s">
        <v>127</v>
      </c>
      <c r="C163" s="172" t="s">
        <v>7</v>
      </c>
      <c r="D163" s="171" t="s">
        <v>58</v>
      </c>
      <c r="E163" s="171" t="s">
        <v>166</v>
      </c>
      <c r="F163" s="171" t="s">
        <v>129</v>
      </c>
      <c r="G163" s="170">
        <v>600</v>
      </c>
      <c r="H163" s="169">
        <f>H164</f>
        <v>2791495.13</v>
      </c>
      <c r="I163" s="169">
        <f t="shared" ref="I163:M163" si="103">I164</f>
        <v>0</v>
      </c>
      <c r="J163" s="169">
        <f t="shared" si="103"/>
        <v>3144557.63</v>
      </c>
      <c r="K163" s="169">
        <f t="shared" si="103"/>
        <v>0</v>
      </c>
      <c r="L163" s="169">
        <f t="shared" si="103"/>
        <v>2932495.13</v>
      </c>
      <c r="M163" s="169">
        <f t="shared" si="103"/>
        <v>0</v>
      </c>
    </row>
    <row r="164" spans="1:13" ht="18.75" x14ac:dyDescent="0.25">
      <c r="A164" s="167" t="s">
        <v>1</v>
      </c>
      <c r="B164" s="168" t="s">
        <v>128</v>
      </c>
      <c r="C164" s="167" t="s">
        <v>7</v>
      </c>
      <c r="D164" s="166" t="s">
        <v>58</v>
      </c>
      <c r="E164" s="166" t="s">
        <v>166</v>
      </c>
      <c r="F164" s="166" t="s">
        <v>129</v>
      </c>
      <c r="G164" s="165" t="s">
        <v>3</v>
      </c>
      <c r="H164" s="161">
        <v>2791495.13</v>
      </c>
      <c r="I164" s="164">
        <v>0</v>
      </c>
      <c r="J164" s="163">
        <v>3144557.63</v>
      </c>
      <c r="K164" s="163">
        <v>0</v>
      </c>
      <c r="L164" s="163">
        <v>2932495.13</v>
      </c>
      <c r="M164" s="162">
        <v>0</v>
      </c>
    </row>
    <row r="165" spans="1:13" ht="93.75" x14ac:dyDescent="0.25">
      <c r="A165" s="177"/>
      <c r="B165" s="212" t="s">
        <v>467</v>
      </c>
      <c r="C165" s="220" t="s">
        <v>7</v>
      </c>
      <c r="D165" s="185">
        <v>2</v>
      </c>
      <c r="E165" s="185">
        <v>87</v>
      </c>
      <c r="F165" s="185" t="s">
        <v>463</v>
      </c>
      <c r="G165" s="187"/>
      <c r="H165" s="161">
        <f>H166</f>
        <v>5862906</v>
      </c>
      <c r="I165" s="161">
        <f t="shared" ref="I165:M165" si="104">I166</f>
        <v>0</v>
      </c>
      <c r="J165" s="161">
        <f t="shared" si="104"/>
        <v>5862906</v>
      </c>
      <c r="K165" s="161">
        <f t="shared" si="104"/>
        <v>0</v>
      </c>
      <c r="L165" s="161">
        <f t="shared" si="104"/>
        <v>5862906</v>
      </c>
      <c r="M165" s="161">
        <f t="shared" si="104"/>
        <v>0</v>
      </c>
    </row>
    <row r="166" spans="1:13" ht="56.25" x14ac:dyDescent="0.25">
      <c r="A166" s="177"/>
      <c r="B166" s="173" t="s">
        <v>127</v>
      </c>
      <c r="C166" s="220" t="s">
        <v>7</v>
      </c>
      <c r="D166" s="185">
        <v>2</v>
      </c>
      <c r="E166" s="185">
        <v>87</v>
      </c>
      <c r="F166" s="185" t="s">
        <v>463</v>
      </c>
      <c r="G166" s="187">
        <v>600</v>
      </c>
      <c r="H166" s="161">
        <f>H167</f>
        <v>5862906</v>
      </c>
      <c r="I166" s="161">
        <f t="shared" ref="I166:M166" si="105">I167</f>
        <v>0</v>
      </c>
      <c r="J166" s="161">
        <f t="shared" si="105"/>
        <v>5862906</v>
      </c>
      <c r="K166" s="161">
        <f t="shared" si="105"/>
        <v>0</v>
      </c>
      <c r="L166" s="161">
        <f t="shared" si="105"/>
        <v>5862906</v>
      </c>
      <c r="M166" s="161">
        <f t="shared" si="105"/>
        <v>0</v>
      </c>
    </row>
    <row r="167" spans="1:13" ht="18.75" x14ac:dyDescent="0.25">
      <c r="A167" s="177"/>
      <c r="B167" s="189" t="s">
        <v>128</v>
      </c>
      <c r="C167" s="220" t="s">
        <v>7</v>
      </c>
      <c r="D167" s="185">
        <v>2</v>
      </c>
      <c r="E167" s="185">
        <v>87</v>
      </c>
      <c r="F167" s="185" t="s">
        <v>463</v>
      </c>
      <c r="G167" s="187">
        <v>610</v>
      </c>
      <c r="H167" s="161">
        <v>5862906</v>
      </c>
      <c r="I167" s="184">
        <v>0</v>
      </c>
      <c r="J167" s="183">
        <v>5862906</v>
      </c>
      <c r="K167" s="183">
        <v>0</v>
      </c>
      <c r="L167" s="183">
        <v>5862906</v>
      </c>
      <c r="M167" s="182">
        <v>0</v>
      </c>
    </row>
    <row r="168" spans="1:13" ht="56.25" x14ac:dyDescent="0.25">
      <c r="A168" s="177" t="s">
        <v>1</v>
      </c>
      <c r="B168" s="178" t="s">
        <v>224</v>
      </c>
      <c r="C168" s="177" t="s">
        <v>7</v>
      </c>
      <c r="D168" s="176" t="s">
        <v>58</v>
      </c>
      <c r="E168" s="176" t="s">
        <v>169</v>
      </c>
      <c r="F168" s="176" t="s">
        <v>108</v>
      </c>
      <c r="G168" s="175" t="s">
        <v>1</v>
      </c>
      <c r="H168" s="174">
        <f>H169</f>
        <v>21520297.399999999</v>
      </c>
      <c r="I168" s="174">
        <f t="shared" ref="I168:M168" si="106">I169</f>
        <v>0</v>
      </c>
      <c r="J168" s="174">
        <f t="shared" si="106"/>
        <v>21838374.899999999</v>
      </c>
      <c r="K168" s="174">
        <f t="shared" si="106"/>
        <v>0</v>
      </c>
      <c r="L168" s="174">
        <f t="shared" si="106"/>
        <v>20838527.399999999</v>
      </c>
      <c r="M168" s="174">
        <f t="shared" si="106"/>
        <v>0</v>
      </c>
    </row>
    <row r="169" spans="1:13" ht="37.5" x14ac:dyDescent="0.25">
      <c r="A169" s="172" t="s">
        <v>1</v>
      </c>
      <c r="B169" s="173" t="s">
        <v>170</v>
      </c>
      <c r="C169" s="172" t="s">
        <v>7</v>
      </c>
      <c r="D169" s="171" t="s">
        <v>58</v>
      </c>
      <c r="E169" s="171" t="s">
        <v>169</v>
      </c>
      <c r="F169" s="171" t="s">
        <v>129</v>
      </c>
      <c r="G169" s="170" t="s">
        <v>1</v>
      </c>
      <c r="H169" s="169">
        <f>H170+H172+H174</f>
        <v>21520297.399999999</v>
      </c>
      <c r="I169" s="169">
        <f t="shared" ref="I169:M169" si="107">I170+I172+I174</f>
        <v>0</v>
      </c>
      <c r="J169" s="169">
        <f t="shared" si="107"/>
        <v>21838374.899999999</v>
      </c>
      <c r="K169" s="169">
        <f t="shared" si="107"/>
        <v>0</v>
      </c>
      <c r="L169" s="169">
        <f t="shared" si="107"/>
        <v>20838527.399999999</v>
      </c>
      <c r="M169" s="169">
        <f t="shared" si="107"/>
        <v>0</v>
      </c>
    </row>
    <row r="170" spans="1:13" ht="112.5" x14ac:dyDescent="0.25">
      <c r="A170" s="172" t="s">
        <v>1</v>
      </c>
      <c r="B170" s="173" t="s">
        <v>113</v>
      </c>
      <c r="C170" s="172" t="s">
        <v>7</v>
      </c>
      <c r="D170" s="171" t="s">
        <v>58</v>
      </c>
      <c r="E170" s="171" t="s">
        <v>169</v>
      </c>
      <c r="F170" s="171" t="s">
        <v>129</v>
      </c>
      <c r="G170" s="170">
        <v>100</v>
      </c>
      <c r="H170" s="169">
        <f>H171</f>
        <v>19641876.399999999</v>
      </c>
      <c r="I170" s="169">
        <f t="shared" ref="I170:M170" si="108">I171</f>
        <v>0</v>
      </c>
      <c r="J170" s="169">
        <f t="shared" si="108"/>
        <v>19641876.399999999</v>
      </c>
      <c r="K170" s="169">
        <f t="shared" si="108"/>
        <v>0</v>
      </c>
      <c r="L170" s="169">
        <f t="shared" si="108"/>
        <v>19641876.399999999</v>
      </c>
      <c r="M170" s="169">
        <f t="shared" si="108"/>
        <v>0</v>
      </c>
    </row>
    <row r="171" spans="1:13" ht="37.5" x14ac:dyDescent="0.25">
      <c r="A171" s="167" t="s">
        <v>1</v>
      </c>
      <c r="B171" s="168" t="s">
        <v>155</v>
      </c>
      <c r="C171" s="167" t="s">
        <v>7</v>
      </c>
      <c r="D171" s="166" t="s">
        <v>58</v>
      </c>
      <c r="E171" s="166" t="s">
        <v>169</v>
      </c>
      <c r="F171" s="166" t="s">
        <v>129</v>
      </c>
      <c r="G171" s="165" t="s">
        <v>67</v>
      </c>
      <c r="H171" s="161">
        <v>19641876.399999999</v>
      </c>
      <c r="I171" s="164">
        <v>0</v>
      </c>
      <c r="J171" s="163">
        <v>19641876.399999999</v>
      </c>
      <c r="K171" s="163">
        <v>0</v>
      </c>
      <c r="L171" s="163">
        <v>19641876.399999999</v>
      </c>
      <c r="M171" s="162">
        <v>0</v>
      </c>
    </row>
    <row r="172" spans="1:13" ht="56.25" x14ac:dyDescent="0.25">
      <c r="A172" s="177" t="s">
        <v>1</v>
      </c>
      <c r="B172" s="178" t="s">
        <v>120</v>
      </c>
      <c r="C172" s="177" t="s">
        <v>7</v>
      </c>
      <c r="D172" s="176" t="s">
        <v>58</v>
      </c>
      <c r="E172" s="176" t="s">
        <v>169</v>
      </c>
      <c r="F172" s="176" t="s">
        <v>129</v>
      </c>
      <c r="G172" s="175">
        <v>200</v>
      </c>
      <c r="H172" s="174">
        <f>H173</f>
        <v>1868421</v>
      </c>
      <c r="I172" s="174">
        <f t="shared" ref="I172:M172" si="109">I173</f>
        <v>0</v>
      </c>
      <c r="J172" s="174">
        <f t="shared" si="109"/>
        <v>2186498.5</v>
      </c>
      <c r="K172" s="174">
        <f t="shared" si="109"/>
        <v>0</v>
      </c>
      <c r="L172" s="174">
        <f t="shared" si="109"/>
        <v>1186651</v>
      </c>
      <c r="M172" s="174">
        <f t="shared" si="109"/>
        <v>0</v>
      </c>
    </row>
    <row r="173" spans="1:13" ht="56.25" x14ac:dyDescent="0.25">
      <c r="A173" s="167" t="s">
        <v>1</v>
      </c>
      <c r="B173" s="168" t="s">
        <v>121</v>
      </c>
      <c r="C173" s="167" t="s">
        <v>7</v>
      </c>
      <c r="D173" s="166" t="s">
        <v>58</v>
      </c>
      <c r="E173" s="166" t="s">
        <v>169</v>
      </c>
      <c r="F173" s="166" t="s">
        <v>129</v>
      </c>
      <c r="G173" s="165" t="s">
        <v>78</v>
      </c>
      <c r="H173" s="161">
        <v>1868421</v>
      </c>
      <c r="I173" s="164">
        <v>0</v>
      </c>
      <c r="J173" s="163">
        <v>2186498.5</v>
      </c>
      <c r="K173" s="163">
        <v>0</v>
      </c>
      <c r="L173" s="163">
        <v>1186651</v>
      </c>
      <c r="M173" s="162">
        <v>0</v>
      </c>
    </row>
    <row r="174" spans="1:13" ht="18.75" x14ac:dyDescent="0.25">
      <c r="A174" s="177" t="s">
        <v>1</v>
      </c>
      <c r="B174" s="178" t="s">
        <v>115</v>
      </c>
      <c r="C174" s="177" t="s">
        <v>7</v>
      </c>
      <c r="D174" s="176" t="s">
        <v>58</v>
      </c>
      <c r="E174" s="176" t="s">
        <v>169</v>
      </c>
      <c r="F174" s="176" t="s">
        <v>129</v>
      </c>
      <c r="G174" s="175">
        <v>800</v>
      </c>
      <c r="H174" s="174">
        <f>H175</f>
        <v>10000</v>
      </c>
      <c r="I174" s="174">
        <f t="shared" ref="I174:M174" si="110">I175</f>
        <v>0</v>
      </c>
      <c r="J174" s="174">
        <f t="shared" si="110"/>
        <v>10000</v>
      </c>
      <c r="K174" s="174">
        <f t="shared" si="110"/>
        <v>0</v>
      </c>
      <c r="L174" s="174">
        <f t="shared" si="110"/>
        <v>10000</v>
      </c>
      <c r="M174" s="174">
        <f t="shared" si="110"/>
        <v>0</v>
      </c>
    </row>
    <row r="175" spans="1:13" ht="18.75" x14ac:dyDescent="0.25">
      <c r="A175" s="167" t="s">
        <v>1</v>
      </c>
      <c r="B175" s="168" t="s">
        <v>116</v>
      </c>
      <c r="C175" s="167" t="s">
        <v>7</v>
      </c>
      <c r="D175" s="166" t="s">
        <v>58</v>
      </c>
      <c r="E175" s="166" t="s">
        <v>169</v>
      </c>
      <c r="F175" s="166" t="s">
        <v>129</v>
      </c>
      <c r="G175" s="165" t="s">
        <v>117</v>
      </c>
      <c r="H175" s="161">
        <v>10000</v>
      </c>
      <c r="I175" s="164">
        <v>0</v>
      </c>
      <c r="J175" s="163">
        <v>10000</v>
      </c>
      <c r="K175" s="163">
        <v>0</v>
      </c>
      <c r="L175" s="163">
        <v>10000</v>
      </c>
      <c r="M175" s="162">
        <v>0</v>
      </c>
    </row>
    <row r="176" spans="1:13" ht="131.25" x14ac:dyDescent="0.25">
      <c r="A176" s="177" t="s">
        <v>1</v>
      </c>
      <c r="B176" s="178" t="s">
        <v>136</v>
      </c>
      <c r="C176" s="177" t="s">
        <v>7</v>
      </c>
      <c r="D176" s="176" t="s">
        <v>137</v>
      </c>
      <c r="E176" s="176" t="s">
        <v>10</v>
      </c>
      <c r="F176" s="176" t="s">
        <v>108</v>
      </c>
      <c r="G176" s="175" t="s">
        <v>1</v>
      </c>
      <c r="H176" s="174">
        <f>H177</f>
        <v>0</v>
      </c>
      <c r="I176" s="174">
        <f t="shared" ref="I176:M176" si="111">I177</f>
        <v>0</v>
      </c>
      <c r="J176" s="174">
        <f t="shared" si="111"/>
        <v>8000000</v>
      </c>
      <c r="K176" s="174">
        <f t="shared" si="111"/>
        <v>0</v>
      </c>
      <c r="L176" s="174">
        <f t="shared" si="111"/>
        <v>8000000</v>
      </c>
      <c r="M176" s="174">
        <f t="shared" si="111"/>
        <v>0</v>
      </c>
    </row>
    <row r="177" spans="1:13" ht="56.25" x14ac:dyDescent="0.25">
      <c r="A177" s="172" t="s">
        <v>1</v>
      </c>
      <c r="B177" s="173" t="s">
        <v>148</v>
      </c>
      <c r="C177" s="172" t="s">
        <v>7</v>
      </c>
      <c r="D177" s="171" t="s">
        <v>137</v>
      </c>
      <c r="E177" s="171" t="s">
        <v>105</v>
      </c>
      <c r="F177" s="171" t="s">
        <v>108</v>
      </c>
      <c r="G177" s="170" t="s">
        <v>1</v>
      </c>
      <c r="H177" s="169">
        <f>H178</f>
        <v>0</v>
      </c>
      <c r="I177" s="169">
        <f t="shared" ref="I177:M177" si="112">I178</f>
        <v>0</v>
      </c>
      <c r="J177" s="169">
        <f t="shared" si="112"/>
        <v>8000000</v>
      </c>
      <c r="K177" s="169">
        <f t="shared" si="112"/>
        <v>0</v>
      </c>
      <c r="L177" s="169">
        <f t="shared" si="112"/>
        <v>8000000</v>
      </c>
      <c r="M177" s="169">
        <f t="shared" si="112"/>
        <v>0</v>
      </c>
    </row>
    <row r="178" spans="1:13" ht="18.75" x14ac:dyDescent="0.25">
      <c r="A178" s="177" t="s">
        <v>1</v>
      </c>
      <c r="B178" s="189" t="s">
        <v>203</v>
      </c>
      <c r="C178" s="190" t="s">
        <v>7</v>
      </c>
      <c r="D178" s="185" t="s">
        <v>137</v>
      </c>
      <c r="E178" s="185" t="s">
        <v>105</v>
      </c>
      <c r="F178" s="185" t="s">
        <v>126</v>
      </c>
      <c r="G178" s="187" t="s">
        <v>1</v>
      </c>
      <c r="H178" s="161">
        <f>H179</f>
        <v>0</v>
      </c>
      <c r="I178" s="161">
        <f t="shared" ref="I178:M178" si="113">I179</f>
        <v>0</v>
      </c>
      <c r="J178" s="161">
        <f t="shared" si="113"/>
        <v>8000000</v>
      </c>
      <c r="K178" s="161">
        <f t="shared" si="113"/>
        <v>0</v>
      </c>
      <c r="L178" s="161">
        <f t="shared" si="113"/>
        <v>8000000</v>
      </c>
      <c r="M178" s="161">
        <f t="shared" si="113"/>
        <v>0</v>
      </c>
    </row>
    <row r="179" spans="1:13" ht="37.5" x14ac:dyDescent="0.25">
      <c r="A179" s="172" t="s">
        <v>1</v>
      </c>
      <c r="B179" s="173" t="s">
        <v>142</v>
      </c>
      <c r="C179" s="172" t="s">
        <v>7</v>
      </c>
      <c r="D179" s="171" t="s">
        <v>137</v>
      </c>
      <c r="E179" s="171" t="s">
        <v>105</v>
      </c>
      <c r="F179" s="171" t="s">
        <v>126</v>
      </c>
      <c r="G179" s="170">
        <v>300</v>
      </c>
      <c r="H179" s="169">
        <f>H180</f>
        <v>0</v>
      </c>
      <c r="I179" s="169">
        <f t="shared" ref="I179:M179" si="114">I180</f>
        <v>0</v>
      </c>
      <c r="J179" s="169">
        <f t="shared" si="114"/>
        <v>8000000</v>
      </c>
      <c r="K179" s="169">
        <f t="shared" si="114"/>
        <v>0</v>
      </c>
      <c r="L179" s="169">
        <f t="shared" si="114"/>
        <v>8000000</v>
      </c>
      <c r="M179" s="169">
        <f t="shared" si="114"/>
        <v>0</v>
      </c>
    </row>
    <row r="180" spans="1:13" ht="37.5" x14ac:dyDescent="0.25">
      <c r="A180" s="167" t="s">
        <v>1</v>
      </c>
      <c r="B180" s="168" t="s">
        <v>149</v>
      </c>
      <c r="C180" s="167" t="s">
        <v>7</v>
      </c>
      <c r="D180" s="166" t="s">
        <v>137</v>
      </c>
      <c r="E180" s="166" t="s">
        <v>105</v>
      </c>
      <c r="F180" s="166" t="s">
        <v>126</v>
      </c>
      <c r="G180" s="165" t="s">
        <v>150</v>
      </c>
      <c r="H180" s="161">
        <v>0</v>
      </c>
      <c r="I180" s="164">
        <v>0</v>
      </c>
      <c r="J180" s="163">
        <v>8000000</v>
      </c>
      <c r="K180" s="163">
        <v>0</v>
      </c>
      <c r="L180" s="163">
        <v>8000000</v>
      </c>
      <c r="M180" s="162">
        <v>0</v>
      </c>
    </row>
    <row r="181" spans="1:13" ht="18.75" x14ac:dyDescent="0.25">
      <c r="A181" s="177" t="s">
        <v>1</v>
      </c>
      <c r="B181" s="178" t="s">
        <v>154</v>
      </c>
      <c r="C181" s="177" t="s">
        <v>7</v>
      </c>
      <c r="D181" s="176" t="s">
        <v>139</v>
      </c>
      <c r="E181" s="176" t="s">
        <v>10</v>
      </c>
      <c r="F181" s="176" t="s">
        <v>108</v>
      </c>
      <c r="G181" s="175" t="s">
        <v>1</v>
      </c>
      <c r="H181" s="174">
        <f>H182</f>
        <v>8024983.9000000004</v>
      </c>
      <c r="I181" s="174">
        <f t="shared" ref="I181:M181" si="115">I182</f>
        <v>0</v>
      </c>
      <c r="J181" s="174">
        <f t="shared" si="115"/>
        <v>8095671.4000000004</v>
      </c>
      <c r="K181" s="174">
        <f t="shared" si="115"/>
        <v>0</v>
      </c>
      <c r="L181" s="174">
        <f t="shared" si="115"/>
        <v>8024983.9000000004</v>
      </c>
      <c r="M181" s="174">
        <f t="shared" si="115"/>
        <v>0</v>
      </c>
    </row>
    <row r="182" spans="1:13" ht="112.5" x14ac:dyDescent="0.25">
      <c r="A182" s="177" t="s">
        <v>1</v>
      </c>
      <c r="B182" s="212" t="s">
        <v>452</v>
      </c>
      <c r="C182" s="190" t="s">
        <v>7</v>
      </c>
      <c r="D182" s="185" t="s">
        <v>139</v>
      </c>
      <c r="E182" s="185" t="s">
        <v>156</v>
      </c>
      <c r="F182" s="185" t="s">
        <v>108</v>
      </c>
      <c r="G182" s="187" t="s">
        <v>1</v>
      </c>
      <c r="H182" s="161">
        <f>H183</f>
        <v>8024983.9000000004</v>
      </c>
      <c r="I182" s="161">
        <f t="shared" ref="I182:M182" si="116">I183</f>
        <v>0</v>
      </c>
      <c r="J182" s="161">
        <f t="shared" si="116"/>
        <v>8095671.4000000004</v>
      </c>
      <c r="K182" s="161">
        <f t="shared" si="116"/>
        <v>0</v>
      </c>
      <c r="L182" s="161">
        <f t="shared" si="116"/>
        <v>8024983.9000000004</v>
      </c>
      <c r="M182" s="161">
        <f t="shared" si="116"/>
        <v>0</v>
      </c>
    </row>
    <row r="183" spans="1:13" ht="37.5" x14ac:dyDescent="0.25">
      <c r="A183" s="172" t="s">
        <v>1</v>
      </c>
      <c r="B183" s="173" t="s">
        <v>225</v>
      </c>
      <c r="C183" s="172" t="s">
        <v>7</v>
      </c>
      <c r="D183" s="171" t="s">
        <v>139</v>
      </c>
      <c r="E183" s="171" t="s">
        <v>156</v>
      </c>
      <c r="F183" s="171" t="s">
        <v>129</v>
      </c>
      <c r="G183" s="170" t="s">
        <v>1</v>
      </c>
      <c r="H183" s="169">
        <f>H184+H186+H188</f>
        <v>8024983.9000000004</v>
      </c>
      <c r="I183" s="169">
        <f t="shared" ref="I183:M183" si="117">I184+I186+I188</f>
        <v>0</v>
      </c>
      <c r="J183" s="169">
        <f t="shared" si="117"/>
        <v>8095671.4000000004</v>
      </c>
      <c r="K183" s="169">
        <f t="shared" si="117"/>
        <v>0</v>
      </c>
      <c r="L183" s="169">
        <f t="shared" si="117"/>
        <v>8024983.9000000004</v>
      </c>
      <c r="M183" s="169">
        <f t="shared" si="117"/>
        <v>0</v>
      </c>
    </row>
    <row r="184" spans="1:13" ht="112.5" x14ac:dyDescent="0.25">
      <c r="A184" s="172" t="s">
        <v>1</v>
      </c>
      <c r="B184" s="173" t="s">
        <v>113</v>
      </c>
      <c r="C184" s="172" t="s">
        <v>7</v>
      </c>
      <c r="D184" s="171" t="s">
        <v>139</v>
      </c>
      <c r="E184" s="171" t="s">
        <v>156</v>
      </c>
      <c r="F184" s="171" t="s">
        <v>129</v>
      </c>
      <c r="G184" s="170">
        <v>100</v>
      </c>
      <c r="H184" s="169">
        <f>H185</f>
        <v>7330694.6299999999</v>
      </c>
      <c r="I184" s="169">
        <f t="shared" ref="I184:M184" si="118">I185</f>
        <v>0</v>
      </c>
      <c r="J184" s="169">
        <f t="shared" si="118"/>
        <v>7330694.6299999999</v>
      </c>
      <c r="K184" s="169">
        <f t="shared" si="118"/>
        <v>0</v>
      </c>
      <c r="L184" s="169">
        <f t="shared" si="118"/>
        <v>7330694.6299999999</v>
      </c>
      <c r="M184" s="169">
        <f t="shared" si="118"/>
        <v>0</v>
      </c>
    </row>
    <row r="185" spans="1:13" ht="37.5" x14ac:dyDescent="0.25">
      <c r="A185" s="167" t="s">
        <v>1</v>
      </c>
      <c r="B185" s="168" t="s">
        <v>155</v>
      </c>
      <c r="C185" s="167" t="s">
        <v>7</v>
      </c>
      <c r="D185" s="166" t="s">
        <v>139</v>
      </c>
      <c r="E185" s="166" t="s">
        <v>156</v>
      </c>
      <c r="F185" s="166" t="s">
        <v>129</v>
      </c>
      <c r="G185" s="165" t="s">
        <v>67</v>
      </c>
      <c r="H185" s="161">
        <v>7330694.6299999999</v>
      </c>
      <c r="I185" s="164">
        <v>0</v>
      </c>
      <c r="J185" s="183">
        <v>7330694.6299999999</v>
      </c>
      <c r="K185" s="163">
        <v>0</v>
      </c>
      <c r="L185" s="183">
        <v>7330694.6299999999</v>
      </c>
      <c r="M185" s="162">
        <v>0</v>
      </c>
    </row>
    <row r="186" spans="1:13" ht="56.25" x14ac:dyDescent="0.25">
      <c r="A186" s="177" t="s">
        <v>1</v>
      </c>
      <c r="B186" s="178" t="s">
        <v>120</v>
      </c>
      <c r="C186" s="177" t="s">
        <v>7</v>
      </c>
      <c r="D186" s="176" t="s">
        <v>139</v>
      </c>
      <c r="E186" s="176" t="s">
        <v>156</v>
      </c>
      <c r="F186" s="176" t="s">
        <v>129</v>
      </c>
      <c r="G186" s="175">
        <v>200</v>
      </c>
      <c r="H186" s="174">
        <f>H187</f>
        <v>674289.27</v>
      </c>
      <c r="I186" s="174">
        <f t="shared" ref="I186:M186" si="119">I187</f>
        <v>0</v>
      </c>
      <c r="J186" s="174">
        <f t="shared" si="119"/>
        <v>744976.77</v>
      </c>
      <c r="K186" s="174">
        <f t="shared" si="119"/>
        <v>0</v>
      </c>
      <c r="L186" s="174">
        <f t="shared" si="119"/>
        <v>674289.27</v>
      </c>
      <c r="M186" s="174">
        <f t="shared" si="119"/>
        <v>0</v>
      </c>
    </row>
    <row r="187" spans="1:13" ht="56.25" x14ac:dyDescent="0.25">
      <c r="A187" s="167" t="s">
        <v>1</v>
      </c>
      <c r="B187" s="168" t="s">
        <v>121</v>
      </c>
      <c r="C187" s="167" t="s">
        <v>7</v>
      </c>
      <c r="D187" s="166" t="s">
        <v>139</v>
      </c>
      <c r="E187" s="166" t="s">
        <v>156</v>
      </c>
      <c r="F187" s="166" t="s">
        <v>129</v>
      </c>
      <c r="G187" s="165" t="s">
        <v>78</v>
      </c>
      <c r="H187" s="161">
        <v>674289.27</v>
      </c>
      <c r="I187" s="164">
        <v>0</v>
      </c>
      <c r="J187" s="163">
        <v>744976.77</v>
      </c>
      <c r="K187" s="163">
        <v>0</v>
      </c>
      <c r="L187" s="163">
        <v>674289.27</v>
      </c>
      <c r="M187" s="162">
        <v>0</v>
      </c>
    </row>
    <row r="188" spans="1:13" ht="18.75" x14ac:dyDescent="0.25">
      <c r="A188" s="177"/>
      <c r="B188" s="178" t="s">
        <v>115</v>
      </c>
      <c r="C188" s="190" t="s">
        <v>7</v>
      </c>
      <c r="D188" s="185" t="s">
        <v>139</v>
      </c>
      <c r="E188" s="185" t="s">
        <v>156</v>
      </c>
      <c r="F188" s="185" t="s">
        <v>129</v>
      </c>
      <c r="G188" s="187">
        <v>800</v>
      </c>
      <c r="H188" s="161">
        <f>H189</f>
        <v>20000</v>
      </c>
      <c r="I188" s="161">
        <f t="shared" ref="I188:M188" si="120">I189</f>
        <v>0</v>
      </c>
      <c r="J188" s="161">
        <f t="shared" si="120"/>
        <v>20000</v>
      </c>
      <c r="K188" s="161">
        <f t="shared" si="120"/>
        <v>0</v>
      </c>
      <c r="L188" s="161">
        <f t="shared" si="120"/>
        <v>20000</v>
      </c>
      <c r="M188" s="161">
        <f t="shared" si="120"/>
        <v>0</v>
      </c>
    </row>
    <row r="189" spans="1:13" ht="18.75" x14ac:dyDescent="0.25">
      <c r="A189" s="177"/>
      <c r="B189" s="189" t="s">
        <v>116</v>
      </c>
      <c r="C189" s="190" t="s">
        <v>7</v>
      </c>
      <c r="D189" s="185" t="s">
        <v>139</v>
      </c>
      <c r="E189" s="185" t="s">
        <v>156</v>
      </c>
      <c r="F189" s="185" t="s">
        <v>129</v>
      </c>
      <c r="G189" s="187">
        <v>850</v>
      </c>
      <c r="H189" s="161">
        <v>20000</v>
      </c>
      <c r="I189" s="186">
        <v>0</v>
      </c>
      <c r="J189" s="182">
        <v>20000</v>
      </c>
      <c r="K189" s="182">
        <v>0</v>
      </c>
      <c r="L189" s="182">
        <v>20000</v>
      </c>
      <c r="M189" s="182">
        <v>0</v>
      </c>
    </row>
    <row r="190" spans="1:13" ht="56.25" x14ac:dyDescent="0.25">
      <c r="A190" s="177" t="s">
        <v>1</v>
      </c>
      <c r="B190" s="178" t="s">
        <v>157</v>
      </c>
      <c r="C190" s="177" t="s">
        <v>7</v>
      </c>
      <c r="D190" s="176" t="s">
        <v>123</v>
      </c>
      <c r="E190" s="176" t="s">
        <v>10</v>
      </c>
      <c r="F190" s="176" t="s">
        <v>108</v>
      </c>
      <c r="G190" s="175" t="s">
        <v>1</v>
      </c>
      <c r="H190" s="174">
        <f>H191+H198</f>
        <v>4238101.1099999994</v>
      </c>
      <c r="I190" s="174">
        <f t="shared" ref="I190:M190" si="121">I191+I198</f>
        <v>0</v>
      </c>
      <c r="J190" s="174">
        <f t="shared" si="121"/>
        <v>5040245.32</v>
      </c>
      <c r="K190" s="174">
        <f t="shared" si="121"/>
        <v>0</v>
      </c>
      <c r="L190" s="174">
        <f t="shared" si="121"/>
        <v>4695615.3599999994</v>
      </c>
      <c r="M190" s="174">
        <f t="shared" si="121"/>
        <v>0</v>
      </c>
    </row>
    <row r="191" spans="1:13" ht="37.5" x14ac:dyDescent="0.25">
      <c r="A191" s="172" t="s">
        <v>1</v>
      </c>
      <c r="B191" s="173" t="s">
        <v>158</v>
      </c>
      <c r="C191" s="172" t="s">
        <v>7</v>
      </c>
      <c r="D191" s="171" t="s">
        <v>123</v>
      </c>
      <c r="E191" s="171" t="s">
        <v>86</v>
      </c>
      <c r="F191" s="171" t="s">
        <v>108</v>
      </c>
      <c r="G191" s="170" t="s">
        <v>1</v>
      </c>
      <c r="H191" s="169">
        <f>H192+H195</f>
        <v>4238101.1099999994</v>
      </c>
      <c r="I191" s="169">
        <f t="shared" ref="I191:M191" si="122">I192+I195</f>
        <v>0</v>
      </c>
      <c r="J191" s="169">
        <f t="shared" si="122"/>
        <v>4540245.32</v>
      </c>
      <c r="K191" s="169">
        <f t="shared" si="122"/>
        <v>0</v>
      </c>
      <c r="L191" s="169">
        <f t="shared" si="122"/>
        <v>4195615.3599999994</v>
      </c>
      <c r="M191" s="169">
        <f t="shared" si="122"/>
        <v>0</v>
      </c>
    </row>
    <row r="192" spans="1:13" ht="37.5" x14ac:dyDescent="0.25">
      <c r="A192" s="172" t="s">
        <v>1</v>
      </c>
      <c r="B192" s="173" t="s">
        <v>186</v>
      </c>
      <c r="C192" s="172" t="s">
        <v>7</v>
      </c>
      <c r="D192" s="171" t="s">
        <v>123</v>
      </c>
      <c r="E192" s="171" t="s">
        <v>86</v>
      </c>
      <c r="F192" s="171" t="s">
        <v>129</v>
      </c>
      <c r="G192" s="170" t="s">
        <v>1</v>
      </c>
      <c r="H192" s="169">
        <f>H193</f>
        <v>4168101.11</v>
      </c>
      <c r="I192" s="169">
        <f t="shared" ref="I192:M192" si="123">I193</f>
        <v>0</v>
      </c>
      <c r="J192" s="169">
        <f t="shared" si="123"/>
        <v>4470245.32</v>
      </c>
      <c r="K192" s="169">
        <f t="shared" si="123"/>
        <v>0</v>
      </c>
      <c r="L192" s="169">
        <f t="shared" si="123"/>
        <v>4125615.36</v>
      </c>
      <c r="M192" s="169">
        <f t="shared" si="123"/>
        <v>0</v>
      </c>
    </row>
    <row r="193" spans="1:13" ht="56.25" x14ac:dyDescent="0.25">
      <c r="A193" s="172" t="s">
        <v>1</v>
      </c>
      <c r="B193" s="173" t="s">
        <v>127</v>
      </c>
      <c r="C193" s="172" t="s">
        <v>7</v>
      </c>
      <c r="D193" s="171" t="s">
        <v>123</v>
      </c>
      <c r="E193" s="171" t="s">
        <v>86</v>
      </c>
      <c r="F193" s="171" t="s">
        <v>129</v>
      </c>
      <c r="G193" s="170">
        <v>600</v>
      </c>
      <c r="H193" s="169">
        <f>H194</f>
        <v>4168101.11</v>
      </c>
      <c r="I193" s="169">
        <f t="shared" ref="I193:M193" si="124">I194</f>
        <v>0</v>
      </c>
      <c r="J193" s="169">
        <f t="shared" si="124"/>
        <v>4470245.32</v>
      </c>
      <c r="K193" s="169">
        <f t="shared" si="124"/>
        <v>0</v>
      </c>
      <c r="L193" s="169">
        <f t="shared" si="124"/>
        <v>4125615.36</v>
      </c>
      <c r="M193" s="169">
        <f t="shared" si="124"/>
        <v>0</v>
      </c>
    </row>
    <row r="194" spans="1:13" ht="18.75" x14ac:dyDescent="0.25">
      <c r="A194" s="167" t="s">
        <v>1</v>
      </c>
      <c r="B194" s="168" t="s">
        <v>128</v>
      </c>
      <c r="C194" s="167" t="s">
        <v>7</v>
      </c>
      <c r="D194" s="166" t="s">
        <v>123</v>
      </c>
      <c r="E194" s="166" t="s">
        <v>86</v>
      </c>
      <c r="F194" s="166" t="s">
        <v>129</v>
      </c>
      <c r="G194" s="165" t="s">
        <v>3</v>
      </c>
      <c r="H194" s="161">
        <v>4168101.11</v>
      </c>
      <c r="I194" s="164">
        <v>0</v>
      </c>
      <c r="J194" s="163">
        <v>4470245.32</v>
      </c>
      <c r="K194" s="163">
        <v>0</v>
      </c>
      <c r="L194" s="163">
        <v>4125615.36</v>
      </c>
      <c r="M194" s="162">
        <v>0</v>
      </c>
    </row>
    <row r="195" spans="1:13" ht="56.25" x14ac:dyDescent="0.25">
      <c r="A195" s="177"/>
      <c r="B195" s="206" t="s">
        <v>406</v>
      </c>
      <c r="C195" s="190" t="s">
        <v>7</v>
      </c>
      <c r="D195" s="185" t="s">
        <v>123</v>
      </c>
      <c r="E195" s="185" t="s">
        <v>86</v>
      </c>
      <c r="F195" s="211" t="s">
        <v>405</v>
      </c>
      <c r="G195" s="187"/>
      <c r="H195" s="161">
        <f>H196</f>
        <v>70000</v>
      </c>
      <c r="I195" s="161">
        <f t="shared" ref="I195:M195" si="125">I196</f>
        <v>0</v>
      </c>
      <c r="J195" s="161">
        <f t="shared" si="125"/>
        <v>70000</v>
      </c>
      <c r="K195" s="161">
        <f t="shared" si="125"/>
        <v>0</v>
      </c>
      <c r="L195" s="161">
        <f t="shared" si="125"/>
        <v>70000</v>
      </c>
      <c r="M195" s="161">
        <f t="shared" si="125"/>
        <v>0</v>
      </c>
    </row>
    <row r="196" spans="1:13" ht="56.25" x14ac:dyDescent="0.25">
      <c r="A196" s="177"/>
      <c r="B196" s="173" t="s">
        <v>127</v>
      </c>
      <c r="C196" s="190" t="s">
        <v>7</v>
      </c>
      <c r="D196" s="185" t="s">
        <v>123</v>
      </c>
      <c r="E196" s="185" t="s">
        <v>86</v>
      </c>
      <c r="F196" s="211" t="s">
        <v>405</v>
      </c>
      <c r="G196" s="187">
        <v>600</v>
      </c>
      <c r="H196" s="161">
        <f>H197</f>
        <v>70000</v>
      </c>
      <c r="I196" s="161">
        <f t="shared" ref="I196:M196" si="126">I197</f>
        <v>0</v>
      </c>
      <c r="J196" s="161">
        <f t="shared" si="126"/>
        <v>70000</v>
      </c>
      <c r="K196" s="161">
        <f t="shared" si="126"/>
        <v>0</v>
      </c>
      <c r="L196" s="161">
        <f t="shared" si="126"/>
        <v>70000</v>
      </c>
      <c r="M196" s="161">
        <f t="shared" si="126"/>
        <v>0</v>
      </c>
    </row>
    <row r="197" spans="1:13" ht="18.75" x14ac:dyDescent="0.25">
      <c r="A197" s="177"/>
      <c r="B197" s="189" t="s">
        <v>128</v>
      </c>
      <c r="C197" s="190" t="s">
        <v>7</v>
      </c>
      <c r="D197" s="185" t="s">
        <v>123</v>
      </c>
      <c r="E197" s="185" t="s">
        <v>86</v>
      </c>
      <c r="F197" s="211" t="s">
        <v>405</v>
      </c>
      <c r="G197" s="187">
        <v>610</v>
      </c>
      <c r="H197" s="161">
        <v>70000</v>
      </c>
      <c r="I197" s="186">
        <v>0</v>
      </c>
      <c r="J197" s="182">
        <v>70000</v>
      </c>
      <c r="K197" s="182">
        <v>0</v>
      </c>
      <c r="L197" s="182">
        <v>70000</v>
      </c>
      <c r="M197" s="182">
        <v>0</v>
      </c>
    </row>
    <row r="198" spans="1:13" ht="37.5" x14ac:dyDescent="0.25">
      <c r="A198" s="177" t="s">
        <v>1</v>
      </c>
      <c r="B198" s="178" t="s">
        <v>226</v>
      </c>
      <c r="C198" s="177" t="s">
        <v>7</v>
      </c>
      <c r="D198" s="176" t="s">
        <v>123</v>
      </c>
      <c r="E198" s="176" t="s">
        <v>159</v>
      </c>
      <c r="F198" s="176" t="s">
        <v>108</v>
      </c>
      <c r="G198" s="175" t="s">
        <v>1</v>
      </c>
      <c r="H198" s="174">
        <f>H199</f>
        <v>0</v>
      </c>
      <c r="I198" s="174">
        <f t="shared" ref="I198:M198" si="127">I199</f>
        <v>0</v>
      </c>
      <c r="J198" s="174">
        <f t="shared" si="127"/>
        <v>500000</v>
      </c>
      <c r="K198" s="174">
        <f t="shared" si="127"/>
        <v>0</v>
      </c>
      <c r="L198" s="174">
        <f t="shared" si="127"/>
        <v>500000</v>
      </c>
      <c r="M198" s="174">
        <f t="shared" si="127"/>
        <v>0</v>
      </c>
    </row>
    <row r="199" spans="1:13" ht="37.5" x14ac:dyDescent="0.25">
      <c r="A199" s="172" t="s">
        <v>1</v>
      </c>
      <c r="B199" s="173" t="s">
        <v>227</v>
      </c>
      <c r="C199" s="172" t="s">
        <v>7</v>
      </c>
      <c r="D199" s="171" t="s">
        <v>123</v>
      </c>
      <c r="E199" s="171" t="s">
        <v>159</v>
      </c>
      <c r="F199" s="171" t="s">
        <v>124</v>
      </c>
      <c r="G199" s="170" t="s">
        <v>1</v>
      </c>
      <c r="H199" s="169">
        <f>H200</f>
        <v>0</v>
      </c>
      <c r="I199" s="169">
        <f t="shared" ref="I199:M199" si="128">I200</f>
        <v>0</v>
      </c>
      <c r="J199" s="169">
        <f t="shared" si="128"/>
        <v>500000</v>
      </c>
      <c r="K199" s="169">
        <f t="shared" si="128"/>
        <v>0</v>
      </c>
      <c r="L199" s="169">
        <f t="shared" si="128"/>
        <v>500000</v>
      </c>
      <c r="M199" s="169">
        <f t="shared" si="128"/>
        <v>0</v>
      </c>
    </row>
    <row r="200" spans="1:13" ht="112.5" x14ac:dyDescent="0.25">
      <c r="A200" s="172" t="s">
        <v>1</v>
      </c>
      <c r="B200" s="173" t="s">
        <v>113</v>
      </c>
      <c r="C200" s="172" t="s">
        <v>7</v>
      </c>
      <c r="D200" s="171" t="s">
        <v>123</v>
      </c>
      <c r="E200" s="171" t="s">
        <v>159</v>
      </c>
      <c r="F200" s="171" t="s">
        <v>124</v>
      </c>
      <c r="G200" s="170">
        <v>100</v>
      </c>
      <c r="H200" s="169">
        <f>H201</f>
        <v>0</v>
      </c>
      <c r="I200" s="169">
        <f t="shared" ref="I200:M200" si="129">I201</f>
        <v>0</v>
      </c>
      <c r="J200" s="169">
        <f t="shared" si="129"/>
        <v>500000</v>
      </c>
      <c r="K200" s="169">
        <f t="shared" si="129"/>
        <v>0</v>
      </c>
      <c r="L200" s="169">
        <f t="shared" si="129"/>
        <v>500000</v>
      </c>
      <c r="M200" s="169">
        <f t="shared" si="129"/>
        <v>0</v>
      </c>
    </row>
    <row r="201" spans="1:13" ht="37.5" x14ac:dyDescent="0.25">
      <c r="A201" s="167" t="s">
        <v>1</v>
      </c>
      <c r="B201" s="168" t="s">
        <v>155</v>
      </c>
      <c r="C201" s="167" t="s">
        <v>7</v>
      </c>
      <c r="D201" s="166" t="s">
        <v>123</v>
      </c>
      <c r="E201" s="166" t="s">
        <v>159</v>
      </c>
      <c r="F201" s="166" t="s">
        <v>124</v>
      </c>
      <c r="G201" s="165" t="s">
        <v>67</v>
      </c>
      <c r="H201" s="161">
        <v>0</v>
      </c>
      <c r="I201" s="164">
        <v>0</v>
      </c>
      <c r="J201" s="163">
        <v>500000</v>
      </c>
      <c r="K201" s="163">
        <v>0</v>
      </c>
      <c r="L201" s="163">
        <v>500000</v>
      </c>
      <c r="M201" s="162">
        <v>0</v>
      </c>
    </row>
    <row r="202" spans="1:13" ht="37.5" x14ac:dyDescent="0.25">
      <c r="A202" s="177" t="s">
        <v>1</v>
      </c>
      <c r="B202" s="178" t="s">
        <v>172</v>
      </c>
      <c r="C202" s="177" t="s">
        <v>7</v>
      </c>
      <c r="D202" s="176" t="s">
        <v>173</v>
      </c>
      <c r="E202" s="176" t="s">
        <v>10</v>
      </c>
      <c r="F202" s="176" t="s">
        <v>108</v>
      </c>
      <c r="G202" s="175" t="s">
        <v>1</v>
      </c>
      <c r="H202" s="174">
        <f>H203</f>
        <v>0</v>
      </c>
      <c r="I202" s="174">
        <f t="shared" ref="I202:M202" si="130">I203</f>
        <v>0</v>
      </c>
      <c r="J202" s="174">
        <f t="shared" si="130"/>
        <v>100000</v>
      </c>
      <c r="K202" s="174">
        <f t="shared" si="130"/>
        <v>0</v>
      </c>
      <c r="L202" s="174">
        <f t="shared" si="130"/>
        <v>100000</v>
      </c>
      <c r="M202" s="174">
        <f t="shared" si="130"/>
        <v>0</v>
      </c>
    </row>
    <row r="203" spans="1:13" ht="18.75" x14ac:dyDescent="0.25">
      <c r="A203" s="172" t="s">
        <v>1</v>
      </c>
      <c r="B203" s="173" t="s">
        <v>228</v>
      </c>
      <c r="C203" s="172" t="s">
        <v>7</v>
      </c>
      <c r="D203" s="171" t="s">
        <v>173</v>
      </c>
      <c r="E203" s="171" t="s">
        <v>174</v>
      </c>
      <c r="F203" s="171" t="s">
        <v>108</v>
      </c>
      <c r="G203" s="170" t="s">
        <v>1</v>
      </c>
      <c r="H203" s="169">
        <f>H204</f>
        <v>0</v>
      </c>
      <c r="I203" s="169">
        <f t="shared" ref="I203:M203" si="131">I204</f>
        <v>0</v>
      </c>
      <c r="J203" s="169">
        <f t="shared" si="131"/>
        <v>100000</v>
      </c>
      <c r="K203" s="169">
        <f t="shared" si="131"/>
        <v>0</v>
      </c>
      <c r="L203" s="169">
        <f t="shared" si="131"/>
        <v>100000</v>
      </c>
      <c r="M203" s="169">
        <f t="shared" si="131"/>
        <v>0</v>
      </c>
    </row>
    <row r="204" spans="1:13" ht="37.5" x14ac:dyDescent="0.25">
      <c r="A204" s="172" t="s">
        <v>1</v>
      </c>
      <c r="B204" s="173" t="s">
        <v>229</v>
      </c>
      <c r="C204" s="172" t="s">
        <v>7</v>
      </c>
      <c r="D204" s="171" t="s">
        <v>173</v>
      </c>
      <c r="E204" s="171" t="s">
        <v>174</v>
      </c>
      <c r="F204" s="171" t="s">
        <v>124</v>
      </c>
      <c r="G204" s="170" t="s">
        <v>1</v>
      </c>
      <c r="H204" s="169">
        <f>H205</f>
        <v>0</v>
      </c>
      <c r="I204" s="169">
        <f t="shared" ref="I204:M204" si="132">I205</f>
        <v>0</v>
      </c>
      <c r="J204" s="169">
        <f t="shared" si="132"/>
        <v>100000</v>
      </c>
      <c r="K204" s="169">
        <f t="shared" si="132"/>
        <v>0</v>
      </c>
      <c r="L204" s="169">
        <f t="shared" si="132"/>
        <v>100000</v>
      </c>
      <c r="M204" s="169">
        <f t="shared" si="132"/>
        <v>0</v>
      </c>
    </row>
    <row r="205" spans="1:13" ht="56.25" x14ac:dyDescent="0.25">
      <c r="A205" s="177" t="s">
        <v>1</v>
      </c>
      <c r="B205" s="189" t="s">
        <v>120</v>
      </c>
      <c r="C205" s="190" t="s">
        <v>7</v>
      </c>
      <c r="D205" s="185" t="s">
        <v>173</v>
      </c>
      <c r="E205" s="185" t="s">
        <v>174</v>
      </c>
      <c r="F205" s="185" t="s">
        <v>124</v>
      </c>
      <c r="G205" s="187">
        <v>200</v>
      </c>
      <c r="H205" s="161">
        <f>H206</f>
        <v>0</v>
      </c>
      <c r="I205" s="161">
        <f t="shared" ref="I205:M205" si="133">I206</f>
        <v>0</v>
      </c>
      <c r="J205" s="161">
        <f t="shared" si="133"/>
        <v>100000</v>
      </c>
      <c r="K205" s="161">
        <f t="shared" si="133"/>
        <v>0</v>
      </c>
      <c r="L205" s="161">
        <f t="shared" si="133"/>
        <v>100000</v>
      </c>
      <c r="M205" s="161">
        <f t="shared" si="133"/>
        <v>0</v>
      </c>
    </row>
    <row r="206" spans="1:13" ht="56.25" x14ac:dyDescent="0.25">
      <c r="A206" s="167" t="s">
        <v>1</v>
      </c>
      <c r="B206" s="168" t="s">
        <v>121</v>
      </c>
      <c r="C206" s="167" t="s">
        <v>7</v>
      </c>
      <c r="D206" s="166" t="s">
        <v>173</v>
      </c>
      <c r="E206" s="166" t="s">
        <v>174</v>
      </c>
      <c r="F206" s="166" t="s">
        <v>124</v>
      </c>
      <c r="G206" s="165" t="s">
        <v>78</v>
      </c>
      <c r="H206" s="161">
        <v>0</v>
      </c>
      <c r="I206" s="164">
        <v>0</v>
      </c>
      <c r="J206" s="163">
        <v>100000</v>
      </c>
      <c r="K206" s="163">
        <v>0</v>
      </c>
      <c r="L206" s="163">
        <v>100000</v>
      </c>
      <c r="M206" s="162">
        <v>0</v>
      </c>
    </row>
    <row r="207" spans="1:13" ht="18.75" x14ac:dyDescent="0.3">
      <c r="A207" s="160"/>
      <c r="B207" s="159" t="s">
        <v>28</v>
      </c>
      <c r="C207" s="158"/>
      <c r="D207" s="157"/>
      <c r="E207" s="157"/>
      <c r="F207" s="156"/>
      <c r="G207" s="155"/>
      <c r="H207" s="154">
        <f>H12+H97</f>
        <v>1024436486.38</v>
      </c>
      <c r="I207" s="154">
        <f>I12+I97</f>
        <v>514622336.16000003</v>
      </c>
      <c r="J207" s="154">
        <f>J12+J97</f>
        <v>936836041.79999995</v>
      </c>
      <c r="K207" s="154">
        <f>K12+K97</f>
        <v>506173283.41000003</v>
      </c>
      <c r="L207" s="154">
        <f>L12+L97</f>
        <v>920043625.72000003</v>
      </c>
      <c r="M207" s="154">
        <f>M12+M97</f>
        <v>506083393.48000002</v>
      </c>
    </row>
  </sheetData>
  <mergeCells count="15">
    <mergeCell ref="C11:F11"/>
    <mergeCell ref="A7:A10"/>
    <mergeCell ref="B7:B10"/>
    <mergeCell ref="C7:G9"/>
    <mergeCell ref="C10:F10"/>
    <mergeCell ref="A6:M6"/>
    <mergeCell ref="J9:K9"/>
    <mergeCell ref="L9:M9"/>
    <mergeCell ref="H7:M8"/>
    <mergeCell ref="H9:I9"/>
    <mergeCell ref="A1:M1"/>
    <mergeCell ref="A2:M2"/>
    <mergeCell ref="A3:M3"/>
    <mergeCell ref="A4:M4"/>
    <mergeCell ref="A5:M5"/>
  </mergeCells>
  <pageMargins left="0.23622047244094491" right="0.19685039370078741" top="0.86614173228346458" bottom="0.56000000000000005" header="0.31496062992125984" footer="0.39"/>
  <pageSetup paperSize="9" scale="47" fitToHeight="0" orientation="portrait" r:id="rId1"/>
  <headerFooter differentFirst="1">
    <oddHeader>&amp;C&amp;P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5"/>
  <sheetViews>
    <sheetView showGridLines="0" view="pageBreakPreview" topLeftCell="A7" zoomScale="80" zoomScaleNormal="100" zoomScaleSheetLayoutView="80" workbookViewId="0">
      <selection activeCell="K13" sqref="K13"/>
    </sheetView>
  </sheetViews>
  <sheetFormatPr defaultColWidth="9.140625" defaultRowHeight="15.75" x14ac:dyDescent="0.25"/>
  <cols>
    <col min="1" max="1" width="64.28515625" style="42" customWidth="1"/>
    <col min="2" max="3" width="10.28515625" style="42" customWidth="1"/>
    <col min="4" max="4" width="7.85546875" style="42" customWidth="1"/>
    <col min="5" max="5" width="7.7109375" style="42" customWidth="1"/>
    <col min="6" max="6" width="8.42578125" style="42" customWidth="1"/>
    <col min="7" max="7" width="11.5703125" style="42" customWidth="1"/>
    <col min="8" max="8" width="13.28515625" style="42" customWidth="1"/>
    <col min="9" max="9" width="22.85546875" style="42" customWidth="1"/>
    <col min="10" max="10" width="20.5703125" style="42" customWidth="1"/>
    <col min="11" max="11" width="20.140625" style="42" customWidth="1"/>
    <col min="12" max="12" width="0" style="42" hidden="1" customWidth="1"/>
    <col min="13" max="13" width="4.140625" style="42" customWidth="1"/>
    <col min="14" max="14" width="14.5703125" style="42" customWidth="1"/>
    <col min="15" max="15" width="16.7109375" style="42" customWidth="1"/>
    <col min="16" max="246" width="9.140625" style="42" customWidth="1"/>
    <col min="247" max="16384" width="9.140625" style="42"/>
  </cols>
  <sheetData>
    <row r="1" spans="1:15" ht="17.25" customHeight="1" x14ac:dyDescent="0.3">
      <c r="A1" s="296" t="s">
        <v>410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7"/>
      <c r="M1" s="7"/>
      <c r="N1" s="27"/>
    </row>
    <row r="2" spans="1:15" ht="17.25" customHeight="1" x14ac:dyDescent="0.3">
      <c r="A2" s="296" t="s">
        <v>456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7"/>
      <c r="M2" s="7"/>
      <c r="N2" s="27"/>
    </row>
    <row r="3" spans="1:15" ht="17.25" customHeight="1" x14ac:dyDescent="0.3">
      <c r="A3" s="296" t="s">
        <v>460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7"/>
      <c r="M3" s="7"/>
      <c r="N3" s="27"/>
    </row>
    <row r="4" spans="1:15" ht="17.25" customHeight="1" x14ac:dyDescent="0.3">
      <c r="A4" s="296" t="s">
        <v>438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7"/>
      <c r="M4" s="7"/>
      <c r="N4" s="27"/>
    </row>
    <row r="5" spans="1:15" ht="17.25" customHeight="1" x14ac:dyDescent="0.3">
      <c r="A5" s="297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7"/>
      <c r="M5" s="7"/>
      <c r="N5" s="27"/>
    </row>
    <row r="6" spans="1:15" ht="70.5" customHeight="1" x14ac:dyDescent="0.25">
      <c r="A6" s="274" t="s">
        <v>461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1"/>
    </row>
    <row r="7" spans="1:15" ht="21" customHeight="1" x14ac:dyDescent="0.25">
      <c r="A7" s="271" t="s">
        <v>24</v>
      </c>
      <c r="B7" s="271"/>
      <c r="C7" s="271"/>
      <c r="D7" s="271"/>
      <c r="E7" s="271"/>
      <c r="F7" s="271"/>
      <c r="G7" s="271"/>
      <c r="H7" s="271"/>
      <c r="I7" s="298" t="s">
        <v>23</v>
      </c>
      <c r="J7" s="298"/>
      <c r="K7" s="298"/>
      <c r="L7" s="1"/>
    </row>
    <row r="8" spans="1:15" ht="7.5" customHeight="1" x14ac:dyDescent="0.25">
      <c r="A8" s="271"/>
      <c r="B8" s="271"/>
      <c r="C8" s="271"/>
      <c r="D8" s="271"/>
      <c r="E8" s="271"/>
      <c r="F8" s="271"/>
      <c r="G8" s="271"/>
      <c r="H8" s="271"/>
      <c r="I8" s="317" t="s">
        <v>383</v>
      </c>
      <c r="J8" s="317" t="s">
        <v>394</v>
      </c>
      <c r="K8" s="317" t="s">
        <v>412</v>
      </c>
      <c r="L8" s="1"/>
    </row>
    <row r="9" spans="1:15" ht="55.9" customHeight="1" x14ac:dyDescent="0.25">
      <c r="A9" s="319"/>
      <c r="B9" s="319" t="s">
        <v>234</v>
      </c>
      <c r="C9" s="319" t="s">
        <v>235</v>
      </c>
      <c r="D9" s="320" t="s">
        <v>236</v>
      </c>
      <c r="E9" s="321"/>
      <c r="F9" s="321"/>
      <c r="G9" s="299" t="s">
        <v>237</v>
      </c>
      <c r="H9" s="300"/>
      <c r="I9" s="303"/>
      <c r="J9" s="303"/>
      <c r="K9" s="303"/>
      <c r="L9" s="1"/>
    </row>
    <row r="10" spans="1:15" ht="189.75" customHeight="1" x14ac:dyDescent="0.25">
      <c r="A10" s="319"/>
      <c r="B10" s="306"/>
      <c r="C10" s="315"/>
      <c r="D10" s="79"/>
      <c r="E10" s="73" t="s">
        <v>22</v>
      </c>
      <c r="F10" s="73" t="s">
        <v>0</v>
      </c>
      <c r="G10" s="73" t="s">
        <v>238</v>
      </c>
      <c r="H10" s="73" t="s">
        <v>239</v>
      </c>
      <c r="I10" s="322"/>
      <c r="J10" s="322"/>
      <c r="K10" s="322"/>
      <c r="L10" s="1"/>
    </row>
    <row r="11" spans="1:15" ht="22.15" customHeight="1" x14ac:dyDescent="0.25">
      <c r="A11" s="80">
        <v>1</v>
      </c>
      <c r="B11" s="80">
        <v>2</v>
      </c>
      <c r="C11" s="80">
        <v>3</v>
      </c>
      <c r="D11" s="80">
        <v>4</v>
      </c>
      <c r="E11" s="80">
        <v>5</v>
      </c>
      <c r="F11" s="80">
        <v>6</v>
      </c>
      <c r="G11" s="80">
        <v>7</v>
      </c>
      <c r="H11" s="80">
        <v>8</v>
      </c>
      <c r="I11" s="80">
        <v>9</v>
      </c>
      <c r="J11" s="80">
        <v>10</v>
      </c>
      <c r="K11" s="80">
        <v>11</v>
      </c>
      <c r="L11" s="1"/>
    </row>
    <row r="12" spans="1:15" ht="36.75" customHeight="1" x14ac:dyDescent="0.25">
      <c r="A12" s="81" t="s">
        <v>72</v>
      </c>
      <c r="B12" s="82" t="s">
        <v>6</v>
      </c>
      <c r="C12" s="82" t="s">
        <v>10</v>
      </c>
      <c r="D12" s="82" t="s">
        <v>10</v>
      </c>
      <c r="E12" s="82" t="s">
        <v>10</v>
      </c>
      <c r="F12" s="82" t="s">
        <v>10</v>
      </c>
      <c r="G12" s="82" t="s">
        <v>4</v>
      </c>
      <c r="H12" s="82" t="s">
        <v>20</v>
      </c>
      <c r="I12" s="83">
        <f>I13</f>
        <v>0</v>
      </c>
      <c r="J12" s="83">
        <v>0</v>
      </c>
      <c r="K12" s="84">
        <v>0</v>
      </c>
      <c r="L12" s="1"/>
    </row>
    <row r="13" spans="1:15" ht="36.75" customHeight="1" x14ac:dyDescent="0.25">
      <c r="A13" s="81" t="s">
        <v>21</v>
      </c>
      <c r="B13" s="82" t="s">
        <v>6</v>
      </c>
      <c r="C13" s="82" t="s">
        <v>5</v>
      </c>
      <c r="D13" s="82" t="s">
        <v>10</v>
      </c>
      <c r="E13" s="82" t="s">
        <v>10</v>
      </c>
      <c r="F13" s="82" t="s">
        <v>10</v>
      </c>
      <c r="G13" s="82" t="s">
        <v>4</v>
      </c>
      <c r="H13" s="82" t="s">
        <v>20</v>
      </c>
      <c r="I13" s="84">
        <f>I17+I21</f>
        <v>0</v>
      </c>
      <c r="J13" s="84">
        <f t="shared" ref="J13:K13" si="0">J17+J21</f>
        <v>0</v>
      </c>
      <c r="K13" s="84">
        <f t="shared" si="0"/>
        <v>0</v>
      </c>
      <c r="L13" s="2" t="s">
        <v>14</v>
      </c>
      <c r="N13" s="43"/>
      <c r="O13" s="44"/>
    </row>
    <row r="14" spans="1:15" ht="26.25" customHeight="1" x14ac:dyDescent="0.25">
      <c r="A14" s="81" t="s">
        <v>19</v>
      </c>
      <c r="B14" s="82" t="s">
        <v>6</v>
      </c>
      <c r="C14" s="82" t="s">
        <v>5</v>
      </c>
      <c r="D14" s="82" t="s">
        <v>10</v>
      </c>
      <c r="E14" s="82" t="s">
        <v>10</v>
      </c>
      <c r="F14" s="82" t="s">
        <v>10</v>
      </c>
      <c r="G14" s="82" t="s">
        <v>4</v>
      </c>
      <c r="H14" s="82" t="s">
        <v>17</v>
      </c>
      <c r="I14" s="84">
        <f>I15</f>
        <v>-1024436486.35</v>
      </c>
      <c r="J14" s="84">
        <f t="shared" ref="J14:K16" si="1">J15</f>
        <v>-947936041.70000005</v>
      </c>
      <c r="K14" s="84">
        <f t="shared" si="1"/>
        <v>-941843625.72000003</v>
      </c>
      <c r="L14" s="2" t="s">
        <v>14</v>
      </c>
      <c r="N14" s="45"/>
    </row>
    <row r="15" spans="1:15" ht="29.25" customHeight="1" x14ac:dyDescent="0.25">
      <c r="A15" s="81" t="s">
        <v>18</v>
      </c>
      <c r="B15" s="82" t="s">
        <v>6</v>
      </c>
      <c r="C15" s="82" t="s">
        <v>5</v>
      </c>
      <c r="D15" s="82" t="s">
        <v>7</v>
      </c>
      <c r="E15" s="82" t="s">
        <v>10</v>
      </c>
      <c r="F15" s="82" t="s">
        <v>10</v>
      </c>
      <c r="G15" s="82" t="s">
        <v>4</v>
      </c>
      <c r="H15" s="82" t="s">
        <v>17</v>
      </c>
      <c r="I15" s="84">
        <f>I16</f>
        <v>-1024436486.35</v>
      </c>
      <c r="J15" s="84">
        <f t="shared" si="1"/>
        <v>-947936041.70000005</v>
      </c>
      <c r="K15" s="84">
        <f t="shared" si="1"/>
        <v>-941843625.72000003</v>
      </c>
      <c r="L15" s="2" t="s">
        <v>14</v>
      </c>
    </row>
    <row r="16" spans="1:15" ht="32.25" customHeight="1" x14ac:dyDescent="0.25">
      <c r="A16" s="81" t="s">
        <v>74</v>
      </c>
      <c r="B16" s="80" t="s">
        <v>6</v>
      </c>
      <c r="C16" s="80" t="s">
        <v>5</v>
      </c>
      <c r="D16" s="80" t="s">
        <v>7</v>
      </c>
      <c r="E16" s="80" t="s">
        <v>6</v>
      </c>
      <c r="F16" s="82" t="s">
        <v>10</v>
      </c>
      <c r="G16" s="82" t="s">
        <v>4</v>
      </c>
      <c r="H16" s="82">
        <v>510</v>
      </c>
      <c r="I16" s="84">
        <f>I17</f>
        <v>-1024436486.35</v>
      </c>
      <c r="J16" s="84">
        <f t="shared" si="1"/>
        <v>-947936041.70000005</v>
      </c>
      <c r="K16" s="84">
        <f t="shared" si="1"/>
        <v>-941843625.72000003</v>
      </c>
      <c r="L16" s="2"/>
    </row>
    <row r="17" spans="1:14" ht="35.25" customHeight="1" x14ac:dyDescent="0.25">
      <c r="A17" s="81" t="s">
        <v>9</v>
      </c>
      <c r="B17" s="80" t="s">
        <v>6</v>
      </c>
      <c r="C17" s="80" t="s">
        <v>5</v>
      </c>
      <c r="D17" s="80" t="s">
        <v>7</v>
      </c>
      <c r="E17" s="80" t="s">
        <v>6</v>
      </c>
      <c r="F17" s="80" t="s">
        <v>5</v>
      </c>
      <c r="G17" s="80" t="s">
        <v>4</v>
      </c>
      <c r="H17" s="80" t="s">
        <v>8</v>
      </c>
      <c r="I17" s="84">
        <v>-1024436486.35</v>
      </c>
      <c r="J17" s="78">
        <v>-947936041.70000005</v>
      </c>
      <c r="K17" s="85">
        <v>-941843625.72000003</v>
      </c>
      <c r="L17" s="2" t="s">
        <v>14</v>
      </c>
      <c r="N17" s="46"/>
    </row>
    <row r="18" spans="1:14" ht="30" customHeight="1" x14ac:dyDescent="0.25">
      <c r="A18" s="81" t="s">
        <v>71</v>
      </c>
      <c r="B18" s="82" t="s">
        <v>6</v>
      </c>
      <c r="C18" s="82" t="s">
        <v>5</v>
      </c>
      <c r="D18" s="82" t="s">
        <v>10</v>
      </c>
      <c r="E18" s="82" t="s">
        <v>10</v>
      </c>
      <c r="F18" s="82" t="s">
        <v>10</v>
      </c>
      <c r="G18" s="82" t="s">
        <v>4</v>
      </c>
      <c r="H18" s="82" t="s">
        <v>15</v>
      </c>
      <c r="I18" s="84">
        <f>I19</f>
        <v>1024436486.35</v>
      </c>
      <c r="J18" s="84">
        <f t="shared" ref="J18:K20" si="2">J19</f>
        <v>947936041.70000005</v>
      </c>
      <c r="K18" s="84">
        <f t="shared" si="2"/>
        <v>941843625.72000003</v>
      </c>
      <c r="L18" s="2"/>
    </row>
    <row r="19" spans="1:14" ht="27.75" customHeight="1" x14ac:dyDescent="0.25">
      <c r="A19" s="81" t="s">
        <v>16</v>
      </c>
      <c r="B19" s="82" t="s">
        <v>6</v>
      </c>
      <c r="C19" s="82" t="s">
        <v>5</v>
      </c>
      <c r="D19" s="82" t="s">
        <v>7</v>
      </c>
      <c r="E19" s="82" t="s">
        <v>10</v>
      </c>
      <c r="F19" s="82" t="s">
        <v>10</v>
      </c>
      <c r="G19" s="82" t="s">
        <v>4</v>
      </c>
      <c r="H19" s="82" t="s">
        <v>15</v>
      </c>
      <c r="I19" s="84">
        <f>I20</f>
        <v>1024436486.35</v>
      </c>
      <c r="J19" s="84">
        <f t="shared" si="2"/>
        <v>947936041.70000005</v>
      </c>
      <c r="K19" s="84">
        <f t="shared" si="2"/>
        <v>941843625.72000003</v>
      </c>
      <c r="L19" s="2" t="s">
        <v>14</v>
      </c>
    </row>
    <row r="20" spans="1:14" ht="35.25" customHeight="1" x14ac:dyDescent="0.25">
      <c r="A20" s="81" t="s">
        <v>73</v>
      </c>
      <c r="B20" s="80" t="s">
        <v>6</v>
      </c>
      <c r="C20" s="80" t="s">
        <v>5</v>
      </c>
      <c r="D20" s="80" t="s">
        <v>7</v>
      </c>
      <c r="E20" s="80" t="s">
        <v>6</v>
      </c>
      <c r="F20" s="82" t="s">
        <v>10</v>
      </c>
      <c r="G20" s="82" t="s">
        <v>4</v>
      </c>
      <c r="H20" s="82">
        <v>610</v>
      </c>
      <c r="I20" s="84">
        <f>I21</f>
        <v>1024436486.35</v>
      </c>
      <c r="J20" s="84">
        <f t="shared" si="2"/>
        <v>947936041.70000005</v>
      </c>
      <c r="K20" s="84">
        <f t="shared" si="2"/>
        <v>941843625.72000003</v>
      </c>
      <c r="L20" s="2"/>
      <c r="M20" s="47"/>
      <c r="N20" s="47"/>
    </row>
    <row r="21" spans="1:14" ht="39" customHeight="1" x14ac:dyDescent="0.25">
      <c r="A21" s="81" t="s">
        <v>2</v>
      </c>
      <c r="B21" s="80" t="s">
        <v>6</v>
      </c>
      <c r="C21" s="80" t="s">
        <v>5</v>
      </c>
      <c r="D21" s="80" t="s">
        <v>7</v>
      </c>
      <c r="E21" s="80" t="s">
        <v>6</v>
      </c>
      <c r="F21" s="80" t="s">
        <v>5</v>
      </c>
      <c r="G21" s="80" t="s">
        <v>4</v>
      </c>
      <c r="H21" s="80" t="s">
        <v>3</v>
      </c>
      <c r="I21" s="84">
        <v>1024436486.35</v>
      </c>
      <c r="J21" s="78">
        <v>947936041.70000005</v>
      </c>
      <c r="K21" s="85">
        <v>941843625.72000003</v>
      </c>
      <c r="L21" s="2" t="s">
        <v>14</v>
      </c>
      <c r="N21" s="46"/>
    </row>
    <row r="22" spans="1:14" ht="23.25" customHeight="1" x14ac:dyDescent="0.25">
      <c r="A22" s="318" t="s">
        <v>13</v>
      </c>
      <c r="B22" s="318"/>
      <c r="C22" s="318"/>
      <c r="D22" s="318"/>
      <c r="E22" s="318"/>
      <c r="F22" s="318"/>
      <c r="G22" s="318"/>
      <c r="H22" s="318"/>
      <c r="I22" s="86">
        <f>I17+I21</f>
        <v>0</v>
      </c>
      <c r="J22" s="86">
        <v>0</v>
      </c>
      <c r="K22" s="86">
        <v>0</v>
      </c>
      <c r="L22" s="1"/>
      <c r="N22" s="45"/>
    </row>
    <row r="23" spans="1:14" ht="6" customHeight="1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1"/>
      <c r="K23" s="1"/>
      <c r="L23" s="1"/>
    </row>
    <row r="24" spans="1:14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1"/>
      <c r="K24" s="1"/>
      <c r="L24" s="1"/>
    </row>
    <row r="25" spans="1:14" x14ac:dyDescent="0.25">
      <c r="I25" s="45"/>
      <c r="J25" s="45"/>
      <c r="K25" s="45"/>
    </row>
  </sheetData>
  <mergeCells count="17">
    <mergeCell ref="I8:I10"/>
    <mergeCell ref="K8:K10"/>
    <mergeCell ref="B9:B10"/>
    <mergeCell ref="B7:H8"/>
    <mergeCell ref="A1:K1"/>
    <mergeCell ref="I7:K7"/>
    <mergeCell ref="J8:J10"/>
    <mergeCell ref="A2:K2"/>
    <mergeCell ref="A3:K3"/>
    <mergeCell ref="A4:K4"/>
    <mergeCell ref="A5:K5"/>
    <mergeCell ref="A6:K6"/>
    <mergeCell ref="A22:H22"/>
    <mergeCell ref="A7:A10"/>
    <mergeCell ref="C9:C10"/>
    <mergeCell ref="G9:H9"/>
    <mergeCell ref="D9:F9"/>
  </mergeCells>
  <printOptions horizontalCentered="1"/>
  <pageMargins left="0.15748031496062992" right="0" top="0.67" bottom="0.55000000000000004" header="0.31496062992125984" footer="0"/>
  <pageSetup paperSize="9" scale="51" fitToHeight="0" orientation="portrait" horizontalDpi="1200" verticalDpi="1200" r:id="rId1"/>
  <headerFooter differentFirst="1" scaleWithDoc="0">
    <oddHeader>&amp;P</oddHead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7"/>
  <sheetViews>
    <sheetView view="pageBreakPreview" zoomScaleNormal="100" zoomScaleSheetLayoutView="100" workbookViewId="0">
      <selection activeCell="D10" sqref="D10"/>
    </sheetView>
  </sheetViews>
  <sheetFormatPr defaultColWidth="9.140625" defaultRowHeight="12.75" x14ac:dyDescent="0.2"/>
  <cols>
    <col min="1" max="1" width="68.5703125" style="123" customWidth="1"/>
    <col min="2" max="2" width="31.28515625" style="123" customWidth="1"/>
    <col min="3" max="3" width="26.28515625" style="123" customWidth="1"/>
    <col min="4" max="4" width="24.140625" style="123" customWidth="1"/>
    <col min="5" max="5" width="0" style="123" hidden="1" customWidth="1"/>
    <col min="6" max="6" width="11.42578125" style="123" customWidth="1"/>
    <col min="7" max="7" width="8.28515625" style="123" customWidth="1"/>
    <col min="8" max="12" width="9.140625" style="123" hidden="1" customWidth="1"/>
    <col min="13" max="253" width="9.140625" style="123" customWidth="1"/>
    <col min="254" max="16384" width="9.140625" style="123"/>
  </cols>
  <sheetData>
    <row r="1" spans="1:11" ht="18.75" x14ac:dyDescent="0.2">
      <c r="A1" s="296" t="s">
        <v>411</v>
      </c>
      <c r="B1" s="296"/>
      <c r="C1" s="296"/>
      <c r="D1" s="296"/>
      <c r="E1" s="122"/>
    </row>
    <row r="2" spans="1:11" ht="18.75" x14ac:dyDescent="0.2">
      <c r="A2" s="296" t="s">
        <v>443</v>
      </c>
      <c r="B2" s="296"/>
      <c r="C2" s="296"/>
      <c r="D2" s="296"/>
      <c r="E2" s="122"/>
    </row>
    <row r="3" spans="1:11" ht="18.75" x14ac:dyDescent="0.2">
      <c r="A3" s="296" t="s">
        <v>442</v>
      </c>
      <c r="B3" s="296"/>
      <c r="C3" s="296"/>
      <c r="D3" s="296"/>
      <c r="E3" s="122"/>
    </row>
    <row r="4" spans="1:11" ht="18.75" x14ac:dyDescent="0.2">
      <c r="A4" s="296" t="s">
        <v>438</v>
      </c>
      <c r="B4" s="296"/>
      <c r="C4" s="296"/>
      <c r="D4" s="296"/>
      <c r="E4" s="122"/>
    </row>
    <row r="5" spans="1:11" ht="20.25" customHeight="1" x14ac:dyDescent="0.2">
      <c r="A5" s="323"/>
      <c r="B5" s="323"/>
      <c r="C5" s="323"/>
      <c r="D5" s="323"/>
      <c r="E5" s="122"/>
    </row>
    <row r="6" spans="1:11" ht="72" customHeight="1" x14ac:dyDescent="0.2">
      <c r="A6" s="268" t="s">
        <v>462</v>
      </c>
      <c r="B6" s="268"/>
      <c r="C6" s="268"/>
      <c r="D6" s="268"/>
      <c r="E6" s="122"/>
    </row>
    <row r="7" spans="1:11" x14ac:dyDescent="0.2">
      <c r="A7" s="122"/>
      <c r="B7" s="122"/>
      <c r="C7" s="122"/>
      <c r="D7" s="122"/>
      <c r="E7" s="122"/>
    </row>
    <row r="8" spans="1:11" ht="18.75" x14ac:dyDescent="0.2">
      <c r="A8" s="299" t="s">
        <v>373</v>
      </c>
      <c r="B8" s="298" t="s">
        <v>25</v>
      </c>
      <c r="C8" s="298"/>
      <c r="D8" s="298"/>
      <c r="E8" s="137"/>
    </row>
    <row r="9" spans="1:11" ht="18.75" x14ac:dyDescent="0.2">
      <c r="A9" s="299"/>
      <c r="B9" s="119" t="s">
        <v>383</v>
      </c>
      <c r="C9" s="119" t="s">
        <v>394</v>
      </c>
      <c r="D9" s="119" t="s">
        <v>412</v>
      </c>
      <c r="E9" s="137"/>
    </row>
    <row r="10" spans="1:11" ht="15" x14ac:dyDescent="0.2">
      <c r="A10" s="138">
        <v>1</v>
      </c>
      <c r="B10" s="139">
        <v>2</v>
      </c>
      <c r="C10" s="139">
        <v>3</v>
      </c>
      <c r="D10" s="139">
        <v>4</v>
      </c>
      <c r="E10" s="137"/>
    </row>
    <row r="11" spans="1:11" ht="18.75" x14ac:dyDescent="0.2">
      <c r="A11" s="140" t="s">
        <v>374</v>
      </c>
      <c r="B11" s="141">
        <v>0</v>
      </c>
      <c r="C11" s="141">
        <v>0</v>
      </c>
      <c r="D11" s="141">
        <v>0</v>
      </c>
    </row>
    <row r="12" spans="1:11" ht="18.75" x14ac:dyDescent="0.2">
      <c r="A12" s="142" t="s">
        <v>375</v>
      </c>
      <c r="B12" s="141">
        <v>0</v>
      </c>
      <c r="C12" s="141">
        <v>0</v>
      </c>
      <c r="D12" s="141">
        <v>0</v>
      </c>
      <c r="I12" s="123" t="s">
        <v>376</v>
      </c>
    </row>
    <row r="13" spans="1:11" ht="18.75" x14ac:dyDescent="0.2">
      <c r="A13" s="142" t="s">
        <v>377</v>
      </c>
      <c r="B13" s="141">
        <v>0</v>
      </c>
      <c r="C13" s="141">
        <v>0</v>
      </c>
      <c r="D13" s="141">
        <v>0</v>
      </c>
      <c r="H13" s="143">
        <v>5600000</v>
      </c>
      <c r="I13" s="123">
        <v>36</v>
      </c>
      <c r="K13" s="123">
        <f>H13/I13</f>
        <v>155555.55555555556</v>
      </c>
    </row>
    <row r="14" spans="1:11" ht="37.5" x14ac:dyDescent="0.2">
      <c r="A14" s="142" t="s">
        <v>378</v>
      </c>
      <c r="B14" s="144">
        <v>0</v>
      </c>
      <c r="C14" s="144">
        <v>0</v>
      </c>
      <c r="D14" s="145">
        <v>0</v>
      </c>
      <c r="H14" s="123" t="s">
        <v>379</v>
      </c>
      <c r="I14" s="123">
        <v>1</v>
      </c>
      <c r="K14" s="123">
        <f>I14*K13</f>
        <v>155555.55555555556</v>
      </c>
    </row>
    <row r="15" spans="1:11" x14ac:dyDescent="0.2">
      <c r="H15" s="123" t="s">
        <v>380</v>
      </c>
      <c r="I15" s="123">
        <v>12</v>
      </c>
      <c r="K15" s="123">
        <f>I15*K13</f>
        <v>1866666.6666666667</v>
      </c>
    </row>
    <row r="16" spans="1:11" x14ac:dyDescent="0.2">
      <c r="D16" s="146"/>
      <c r="H16" s="123" t="s">
        <v>381</v>
      </c>
      <c r="I16" s="123">
        <v>12</v>
      </c>
      <c r="K16" s="123">
        <f>K13*I16</f>
        <v>1866666.6666666667</v>
      </c>
    </row>
    <row r="17" spans="1:11" x14ac:dyDescent="0.2">
      <c r="H17" s="123" t="s">
        <v>382</v>
      </c>
      <c r="I17" s="123">
        <v>11</v>
      </c>
      <c r="K17" s="123">
        <f>K13*I17</f>
        <v>1711111.1111111112</v>
      </c>
    </row>
    <row r="18" spans="1:11" x14ac:dyDescent="0.2">
      <c r="A18" s="147"/>
    </row>
    <row r="19" spans="1:11" x14ac:dyDescent="0.2">
      <c r="A19" s="147"/>
    </row>
    <row r="20" spans="1:11" x14ac:dyDescent="0.2">
      <c r="A20" s="147"/>
    </row>
    <row r="21" spans="1:11" x14ac:dyDescent="0.2">
      <c r="A21" s="147"/>
    </row>
    <row r="22" spans="1:11" x14ac:dyDescent="0.2">
      <c r="A22" s="147"/>
    </row>
    <row r="23" spans="1:11" x14ac:dyDescent="0.2">
      <c r="A23" s="147"/>
    </row>
    <row r="24" spans="1:11" x14ac:dyDescent="0.2">
      <c r="A24" s="147"/>
    </row>
    <row r="25" spans="1:11" x14ac:dyDescent="0.2">
      <c r="A25" s="147"/>
    </row>
    <row r="26" spans="1:11" x14ac:dyDescent="0.2">
      <c r="A26" s="147"/>
    </row>
    <row r="27" spans="1:11" x14ac:dyDescent="0.2">
      <c r="A27" s="148"/>
      <c r="C27" s="148"/>
      <c r="D27" s="148"/>
      <c r="F27" s="148"/>
    </row>
  </sheetData>
  <mergeCells count="8">
    <mergeCell ref="A6:D6"/>
    <mergeCell ref="A8:A9"/>
    <mergeCell ref="B8:D8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Приложение 1ННД</vt:lpstr>
      <vt:lpstr>Приложение №2 безвозмедные</vt:lpstr>
      <vt:lpstr>Приложение №3 РзПз </vt:lpstr>
      <vt:lpstr>Приложение №4 расходы</vt:lpstr>
      <vt:lpstr>Приложение № 5 дотация</vt:lpstr>
      <vt:lpstr>Приложение №6  мун программы</vt:lpstr>
      <vt:lpstr>Приложение №7 источники</vt:lpstr>
      <vt:lpstr>Приложение № 8 займы</vt:lpstr>
      <vt:lpstr>'Приложение 1ННД'!Заголовки_для_печати</vt:lpstr>
      <vt:lpstr>'Приложение №2 безвозмедные'!Заголовки_для_печати</vt:lpstr>
      <vt:lpstr>'Приложение №7 источники'!Заголовки_для_печати</vt:lpstr>
      <vt:lpstr>'Приложение 1ННД'!Область_печати</vt:lpstr>
      <vt:lpstr>'Приложение №2 безвозмедные'!Область_печати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  <vt:lpstr>'Приложение №7 источники'!Область_печати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USER</cp:lastModifiedBy>
  <cp:lastPrinted>2024-10-24T13:17:31Z</cp:lastPrinted>
  <dcterms:created xsi:type="dcterms:W3CDTF">2013-09-10T11:14:51Z</dcterms:created>
  <dcterms:modified xsi:type="dcterms:W3CDTF">2024-10-28T06:02:21Z</dcterms:modified>
</cp:coreProperties>
</file>